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ctor/Documents/Clases de musica/SONORA CATANA/Sonora Catana inventario/"/>
    </mc:Choice>
  </mc:AlternateContent>
  <xr:revisionPtr revIDLastSave="0" documentId="13_ncr:1_{D60935B5-32E7-CA46-B273-46E6573E3D30}" xr6:coauthVersionLast="47" xr6:coauthVersionMax="47" xr10:uidLastSave="{00000000-0000-0000-0000-000000000000}"/>
  <bookViews>
    <workbookView xWindow="0" yWindow="0" windowWidth="44800" windowHeight="25200" tabRatio="500" xr2:uid="{00000000-000D-0000-FFFF-FFFF00000000}"/>
  </bookViews>
  <sheets>
    <sheet name="Inventario22Dic2021" sheetId="8" r:id="rId1"/>
    <sheet name="Imágenes" sheetId="2" r:id="rId2"/>
    <sheet name="Inventario22Oct2018" sheetId="5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8" l="1"/>
  <c r="G41" i="8"/>
  <c r="G40" i="8"/>
  <c r="H39" i="8" s="1"/>
  <c r="G39" i="8"/>
  <c r="G36" i="8"/>
  <c r="G35" i="8"/>
  <c r="G34" i="8"/>
  <c r="G33" i="8"/>
  <c r="G32" i="8"/>
  <c r="G29" i="8"/>
  <c r="G28" i="8"/>
  <c r="G27" i="8"/>
  <c r="G26" i="8"/>
  <c r="H26" i="8" s="1"/>
  <c r="G23" i="8"/>
  <c r="G22" i="8"/>
  <c r="G21" i="8"/>
  <c r="G20" i="8"/>
  <c r="G19" i="8"/>
  <c r="G18" i="8"/>
  <c r="G17" i="8"/>
  <c r="G16" i="8"/>
  <c r="H15" i="8" s="1"/>
  <c r="G15" i="8"/>
  <c r="G12" i="8"/>
  <c r="G11" i="8"/>
  <c r="G10" i="8"/>
  <c r="G9" i="8"/>
  <c r="G8" i="8"/>
  <c r="G7" i="8"/>
  <c r="G6" i="8"/>
  <c r="G5" i="8"/>
  <c r="L48" i="8"/>
  <c r="M39" i="8"/>
  <c r="M19" i="8"/>
  <c r="M18" i="8"/>
  <c r="H43" i="5"/>
  <c r="H48" i="5"/>
  <c r="G48" i="5"/>
  <c r="H5" i="8" l="1"/>
  <c r="H48" i="8" s="1"/>
  <c r="G48" i="8"/>
  <c r="M4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Hector Fabio Gomez Correa</author>
  </authors>
  <commentList>
    <comment ref="K3" authorId="0" shapeId="0" xr:uid="{05AC4DB6-B446-214A-9A95-049CF6D7C11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Verificar si todavía esta asegurado dentro de la póliza de Metalandes</t>
        </r>
      </text>
    </comment>
    <comment ref="L3" authorId="1" shapeId="0" xr:uid="{5BB1CD18-0DB4-9A44-A77F-C6F9B5726AF8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Valores comerciales actuales estimados</t>
        </r>
      </text>
    </comment>
    <comment ref="F5" authorId="0" shapeId="0" xr:uid="{B961A59A-C9BF-3242-9365-71A9904FE1D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 mercado libre, nuevo</t>
        </r>
      </text>
    </comment>
    <comment ref="M5" authorId="1" shapeId="0" xr:uid="{B40E216B-59B2-C54A-8418-9303C58B1A4B}">
      <text>
        <r>
          <rPr>
            <b/>
            <sz val="9"/>
            <color rgb="FF000000"/>
            <rFont val="Arial"/>
            <family val="2"/>
          </rPr>
          <t xml:space="preserve">Hector Fabio Gomez Correa:Costó 3.600.000 junto con el mezclador Yamaha. Supuse precios independientes
</t>
        </r>
      </text>
    </comment>
    <comment ref="F6" authorId="0" shapeId="0" xr:uid="{B33FBEEF-1820-0043-8B9E-1164437B839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 mercado libre, de segunda, hay varios precios</t>
        </r>
      </text>
    </comment>
    <comment ref="F7" authorId="0" shapeId="0" xr:uid="{CB3061CF-25FB-DD43-88ED-6FA1458F2DE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Por internet en Musicbox</t>
        </r>
      </text>
    </comment>
    <comment ref="M7" authorId="1" shapeId="0" xr:uid="{58979712-E072-9A47-BC98-1C7778D68098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</t>
        </r>
      </text>
    </comment>
    <comment ref="F8" authorId="0" shapeId="0" xr:uid="{4A1A4798-FF97-4049-A9E9-6B6DF78C254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supuesto</t>
        </r>
      </text>
    </comment>
    <comment ref="M8" authorId="1" shapeId="0" xr:uid="{A3E474B7-6D66-7E4C-A3A3-D876D0F7BB91}">
      <text>
        <r>
          <rPr>
            <b/>
            <sz val="9"/>
            <color rgb="FF000000"/>
            <rFont val="Arial"/>
            <family val="2"/>
          </rPr>
          <t xml:space="preserve">Hector Fabio Gomez Correa:Costó 145.800 junto con el cable Canon Supuse precios independientes
</t>
        </r>
      </text>
    </comment>
    <comment ref="C9" authorId="0" shapeId="0" xr:uid="{DE67A65D-0259-0B4D-92DD-B56460F770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Traídos de EEUU</t>
        </r>
      </text>
    </comment>
    <comment ref="F9" authorId="0" shapeId="0" xr:uid="{72CB6D1E-16B7-614D-9F9B-5D53EEE4E1C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 mercado libre</t>
        </r>
      </text>
    </comment>
    <comment ref="I9" authorId="0" shapeId="0" xr:uid="{A53B973E-8ACB-074C-AE25-01D5EFF775D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Consultar con Pastrana si ya regresó el que le llevaron a la presentación</t>
        </r>
      </text>
    </comment>
    <comment ref="F10" authorId="0" shapeId="0" xr:uid="{30523B6F-1733-C148-9686-84B9A2775BE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supuesto</t>
        </r>
      </text>
    </comment>
    <comment ref="F11" authorId="0" shapeId="0" xr:uid="{0C53C90A-11C9-3741-AEEB-FF8FD2F10A7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supuesto</t>
        </r>
      </text>
    </comment>
    <comment ref="F12" authorId="0" shapeId="0" xr:uid="{E5D39AFA-0C74-9D4F-85DA-FC11BDA1D9D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Descontinuado. Valor comercial supuesto</t>
        </r>
      </text>
    </comment>
    <comment ref="D18" authorId="0" shapeId="0" xr:uid="{7EA76877-2154-4742-97E9-9FD0201ABFC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dos soportes para micrófono ($100.000 cada uno), dos atriles (56.000 cada uno), y un soporte para guitarra  acústica ($67.000)
</t>
        </r>
        <r>
          <rPr>
            <sz val="10"/>
            <color rgb="FF000000"/>
            <rFont val="Tahoma"/>
            <family val="2"/>
          </rPr>
          <t>Todo comprado en Octubre de 2019</t>
        </r>
      </text>
    </comment>
    <comment ref="E26" authorId="0" shapeId="0" xr:uid="{79A5671C-2399-0446-B89D-AF7AC287149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Confirmar propietario</t>
        </r>
      </text>
    </comment>
    <comment ref="F26" authorId="0" shapeId="0" xr:uid="{537BD28A-D16A-1141-8CF8-15CC2AFC60A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supuesto</t>
        </r>
      </text>
    </comment>
    <comment ref="E27" authorId="0" shapeId="0" xr:uid="{2DB614C9-9607-624D-A5AF-7A466A633CE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Teníamos 2 ventiladores, pero solo hay uno</t>
        </r>
      </text>
    </comment>
    <comment ref="M27" authorId="1" shapeId="0" xr:uid="{6C95C9CB-BF8D-D542-8EA1-3C32C2D990E9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 2 ventiladores</t>
        </r>
      </text>
    </comment>
    <comment ref="M29" authorId="1" shapeId="0" xr:uid="{CD23C047-E3A2-984D-8D5B-6F9503CFFCBD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</t>
        </r>
      </text>
    </comment>
    <comment ref="M33" authorId="1" shapeId="0" xr:uid="{CBBC10A7-2652-1F4A-BBD7-33AF5245A748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</t>
        </r>
      </text>
    </comment>
    <comment ref="E34" authorId="0" shapeId="0" xr:uid="{4755D78F-8E3C-7842-A5B1-02937E5683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 compraron 8 desde el inicio, y luego 3  en Feb 2019, se han dañado 2</t>
        </r>
      </text>
    </comment>
    <comment ref="M34" authorId="1" shapeId="0" xr:uid="{B081085F-2065-9647-B732-E4C28DCE6494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</t>
        </r>
      </text>
    </comment>
    <comment ref="M35" authorId="1" shapeId="0" xr:uid="{E6B84DAA-A287-5E47-B7E8-08242699DF8C}">
      <text>
        <r>
          <rPr>
            <b/>
            <sz val="9"/>
            <color rgb="FF000000"/>
            <rFont val="Arial"/>
            <family val="2"/>
          </rPr>
          <t>Hector Fabio Gomez Correa: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Valor estimado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Hector Fabio Gomez Correa</author>
  </authors>
  <commentList>
    <comment ref="G3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Valores comerciales actuales estimados</t>
        </r>
      </text>
    </comment>
    <comment ref="H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 xml:space="preserve">Hector Fabio Gomez Correa:Costó 3.600.000 junto con el mezclador Yamaha. Supuse precios independientes
</t>
        </r>
      </text>
    </comment>
    <comment ref="H7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19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20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21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 xml:space="preserve">Hector Fabio Gomez Correa:Costó 145.800 junto con el cable Canon Supuse precios independientes
</t>
        </r>
      </text>
    </comment>
    <comment ref="H30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31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33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34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38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39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  <comment ref="H40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Hector Fabio Gomez Correa:</t>
        </r>
        <r>
          <rPr>
            <sz val="9"/>
            <color indexed="81"/>
            <rFont val="Arial"/>
            <family val="2"/>
          </rPr>
          <t xml:space="preserve">
Valor estimado</t>
        </r>
      </text>
    </comment>
  </commentList>
</comments>
</file>

<file path=xl/sharedStrings.xml><?xml version="1.0" encoding="utf-8"?>
<sst xmlns="http://schemas.openxmlformats.org/spreadsheetml/2006/main" count="337" uniqueCount="106">
  <si>
    <t>FECHA</t>
  </si>
  <si>
    <t>PROVEEDOR</t>
  </si>
  <si>
    <t>Apoya Pies Guitarra y Bajo</t>
  </si>
  <si>
    <t>Home Center</t>
  </si>
  <si>
    <t>Pastrana</t>
  </si>
  <si>
    <t>Ice Maker</t>
  </si>
  <si>
    <t>TOTAL</t>
  </si>
  <si>
    <t>Musicar Cedar</t>
  </si>
  <si>
    <t>Sillas Bar Cant. 3</t>
  </si>
  <si>
    <t>Sillas Bar Cant. 5</t>
  </si>
  <si>
    <t>Tugo</t>
  </si>
  <si>
    <t>Espumas</t>
  </si>
  <si>
    <t>Atril Guitarra</t>
  </si>
  <si>
    <t>Retablos espumas</t>
  </si>
  <si>
    <t>Tapete</t>
  </si>
  <si>
    <t>ÍTEM</t>
  </si>
  <si>
    <t>DESCRIPCIÓN</t>
  </si>
  <si>
    <t>Sofá Cama</t>
  </si>
  <si>
    <t>Elementos aseo, decoración, cocina, bar, varios</t>
  </si>
  <si>
    <t>Julián</t>
  </si>
  <si>
    <t>Incolmotos Yamaha</t>
  </si>
  <si>
    <t>Atril Microfono cantidad 5</t>
  </si>
  <si>
    <t>La Cita San Diego</t>
  </si>
  <si>
    <t>Gabriel Cuartas</t>
  </si>
  <si>
    <t>Gabriel</t>
  </si>
  <si>
    <t>Amplificador Teclado y Bajo</t>
  </si>
  <si>
    <t>PROPIETARIO</t>
  </si>
  <si>
    <t>Batería</t>
  </si>
  <si>
    <t>Nacho</t>
  </si>
  <si>
    <t>Bajo</t>
  </si>
  <si>
    <t>Teclado</t>
  </si>
  <si>
    <t>Congas</t>
  </si>
  <si>
    <t>Amplificador guitarra</t>
  </si>
  <si>
    <t>Juan Guillermo</t>
  </si>
  <si>
    <t>Fabio</t>
  </si>
  <si>
    <t>Soporte congas</t>
  </si>
  <si>
    <t>Güiro</t>
  </si>
  <si>
    <t>Kit de percución menor: celeste, maracas y otros</t>
  </si>
  <si>
    <t>Ventilador con control humedad</t>
  </si>
  <si>
    <t>5 Micrófonos traidos de USA + 5 cables microfono baja impedancia</t>
  </si>
  <si>
    <t>VALOR compra</t>
  </si>
  <si>
    <t>VALOR asegurado</t>
  </si>
  <si>
    <t>Mezclador Yamaha</t>
  </si>
  <si>
    <t>Amplificador Bosse</t>
  </si>
  <si>
    <t>Ecualizador</t>
  </si>
  <si>
    <t>Nevera pequeña</t>
  </si>
  <si>
    <t>Mesas tipo Rimax Cant. 2</t>
  </si>
  <si>
    <t>Sillas tipo Rimax Cant. 8</t>
  </si>
  <si>
    <t>Sonora Catana</t>
  </si>
  <si>
    <t>Rack Mezclador</t>
  </si>
  <si>
    <t>Cable Canon-Plug Mezclador a Amplificador</t>
  </si>
  <si>
    <t>Notas:</t>
  </si>
  <si>
    <t>Se eliminó del inventario el soporte de Tv, el cable HDMI del TV, Persianas</t>
  </si>
  <si>
    <t>Guitarra eléctrica</t>
  </si>
  <si>
    <t>Amplificador guitarra eléctrica</t>
  </si>
  <si>
    <t>Timbales</t>
  </si>
  <si>
    <t>Jairo</t>
  </si>
  <si>
    <t>Mesa auxiliar pequeña</t>
  </si>
  <si>
    <t>Ventilador Cant. 2</t>
  </si>
  <si>
    <t>Parrilla asador eléctrica</t>
  </si>
  <si>
    <t>Asegurado</t>
  </si>
  <si>
    <t>SI</t>
  </si>
  <si>
    <t>NO</t>
  </si>
  <si>
    <t>INVENTARIO OFICINA SONORA CATANA 22 de Octubre de 2018</t>
  </si>
  <si>
    <t>Eléctrico</t>
  </si>
  <si>
    <t>VALOR asegurado 22Oct2018</t>
  </si>
  <si>
    <t>INVENTARIO SONORA CATANA 22 Dic 2021</t>
  </si>
  <si>
    <t>UBICACION</t>
  </si>
  <si>
    <t>Amplificador Bose L1 Compact power stand</t>
  </si>
  <si>
    <t>Mezcladora Yamaha MG166CX-USB</t>
  </si>
  <si>
    <t>Ecualizador Phonic GEQ3102F 31 bandas</t>
  </si>
  <si>
    <t>CANTIDAD</t>
  </si>
  <si>
    <t>VALOR unitario nuevo estimado Dic 2021</t>
  </si>
  <si>
    <t>VALOR total nuevo estimado Dic 2021</t>
  </si>
  <si>
    <t>Micrófono inalámbrico</t>
  </si>
  <si>
    <t>Micrófono utilizado en las congas</t>
  </si>
  <si>
    <t>Amplificador Teclado 4 canales Roland KC-150</t>
  </si>
  <si>
    <t>5 en la Sonora Catana. Pendiente uno</t>
  </si>
  <si>
    <t>Micrófonos Shure SM58 + 5 cables microfono baja impedancia</t>
  </si>
  <si>
    <t>Efraín Alvarez</t>
  </si>
  <si>
    <t>Kit de percución menor: Güiro, celeste, maracas y otros</t>
  </si>
  <si>
    <t>Sonora Catana, en una caja</t>
  </si>
  <si>
    <t>Cables, soportes, y otros</t>
  </si>
  <si>
    <t>Soporte de guitarra acústica comprado Oct-2019</t>
  </si>
  <si>
    <t>Soporte de guitarra eléctrica (subió precio) comprado Nov 2019</t>
  </si>
  <si>
    <t>Ventilador</t>
  </si>
  <si>
    <t>Retablos con Espumas</t>
  </si>
  <si>
    <t>Gabriel y Pastrana ?</t>
  </si>
  <si>
    <t>Pastrana ?</t>
  </si>
  <si>
    <t>Cables varios: Conectar teclados, bajo, guitarra, etc.</t>
  </si>
  <si>
    <t>Uno en Sonora Catana y el otro prestado a Pastrana</t>
  </si>
  <si>
    <t>Estantería metálica</t>
  </si>
  <si>
    <t>Atril micrófonos comprados Oct-2019</t>
  </si>
  <si>
    <t>Se compraron 5, hay uno dañado que no lo cuento</t>
  </si>
  <si>
    <t>Atriles plegables de partitura</t>
  </si>
  <si>
    <t>Atril rígido partituras. Comprados Oct-2019</t>
  </si>
  <si>
    <t>Atril Micrófono comprados inicialmente</t>
  </si>
  <si>
    <t>Dónde está ? Gabriel ?</t>
  </si>
  <si>
    <t>Nevera pequeña Challenger (Minibar)</t>
  </si>
  <si>
    <t>aire acondicionado portátil comfort Style</t>
  </si>
  <si>
    <t>Sonora Catana. Prestado a Metalandes</t>
  </si>
  <si>
    <t>5 en Sonora Catana, 1 Gabriel y 1 Pastrana. Falta una ?</t>
  </si>
  <si>
    <t>Sillas hidráulicas tipo Bar</t>
  </si>
  <si>
    <t>Mesa 4 puestos tipo Rimax</t>
  </si>
  <si>
    <t>Silla tipo Rimax</t>
  </si>
  <si>
    <t>Subtotal valor nuevo estimado del grupo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</si>
</sst>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#,##0_ ;[Red]\-#,##0\ "/>
  </numFmts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rgb="FF000000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165" fontId="0" fillId="0" borderId="7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8" xfId="0" applyBorder="1"/>
    <xf numFmtId="165" fontId="0" fillId="0" borderId="8" xfId="0" applyNumberFormat="1" applyBorder="1"/>
    <xf numFmtId="0" fontId="0" fillId="0" borderId="9" xfId="0" applyBorder="1" applyAlignment="1">
      <alignment horizontal="center"/>
    </xf>
    <xf numFmtId="164" fontId="0" fillId="0" borderId="10" xfId="0" applyNumberForma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1" fillId="0" borderId="2" xfId="0" applyFont="1" applyBorder="1"/>
    <xf numFmtId="165" fontId="1" fillId="0" borderId="3" xfId="0" applyNumberFormat="1" applyFont="1" applyBorder="1"/>
    <xf numFmtId="0" fontId="1" fillId="0" borderId="4" xfId="0" applyFont="1" applyBorder="1"/>
    <xf numFmtId="165" fontId="1" fillId="0" borderId="5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8" xfId="0" applyBorder="1" applyAlignment="1">
      <alignment wrapText="1"/>
    </xf>
    <xf numFmtId="165" fontId="1" fillId="0" borderId="6" xfId="0" applyNumberFormat="1" applyFont="1" applyBorder="1"/>
    <xf numFmtId="3" fontId="0" fillId="0" borderId="12" xfId="0" applyNumberFormat="1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0" fontId="0" fillId="0" borderId="15" xfId="0" applyBorder="1" applyAlignment="1">
      <alignment wrapText="1"/>
    </xf>
    <xf numFmtId="3" fontId="0" fillId="0" borderId="15" xfId="0" applyNumberFormat="1" applyBorder="1" applyAlignment="1">
      <alignment horizontal="center"/>
    </xf>
    <xf numFmtId="165" fontId="0" fillId="0" borderId="15" xfId="0" applyNumberFormat="1" applyBorder="1"/>
    <xf numFmtId="0" fontId="0" fillId="0" borderId="7" xfId="0" applyFill="1" applyBorder="1" applyAlignment="1">
      <alignment horizontal="center"/>
    </xf>
    <xf numFmtId="164" fontId="0" fillId="0" borderId="7" xfId="0" applyNumberFormat="1" applyFill="1" applyBorder="1"/>
    <xf numFmtId="0" fontId="0" fillId="0" borderId="7" xfId="0" applyFill="1" applyBorder="1"/>
    <xf numFmtId="0" fontId="0" fillId="0" borderId="7" xfId="0" applyFill="1" applyBorder="1" applyAlignment="1">
      <alignment wrapText="1"/>
    </xf>
    <xf numFmtId="3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/>
    <xf numFmtId="0" fontId="0" fillId="0" borderId="0" xfId="0" applyFill="1"/>
    <xf numFmtId="0" fontId="0" fillId="0" borderId="16" xfId="0" applyFill="1" applyBorder="1" applyAlignment="1">
      <alignment horizontal="center"/>
    </xf>
    <xf numFmtId="165" fontId="1" fillId="0" borderId="17" xfId="0" applyNumberFormat="1" applyFont="1" applyBorder="1"/>
    <xf numFmtId="165" fontId="1" fillId="0" borderId="18" xfId="0" applyNumberFormat="1" applyFont="1" applyBorder="1"/>
    <xf numFmtId="165" fontId="1" fillId="0" borderId="19" xfId="0" applyNumberFormat="1" applyFont="1" applyBorder="1"/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9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76</xdr:row>
      <xdr:rowOff>0</xdr:rowOff>
    </xdr:from>
    <xdr:to>
      <xdr:col>10</xdr:col>
      <xdr:colOff>528171</xdr:colOff>
      <xdr:row>93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C46B1-A11B-9C4F-9DB3-28572587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0040471" cy="35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91</xdr:row>
      <xdr:rowOff>0</xdr:rowOff>
    </xdr:from>
    <xdr:to>
      <xdr:col>10</xdr:col>
      <xdr:colOff>419100</xdr:colOff>
      <xdr:row>105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BE8AA5-3DC1-D94C-BD73-F98D5FCD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3048000"/>
          <a:ext cx="9652000" cy="28956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12700</xdr:rowOff>
    </xdr:from>
    <xdr:to>
      <xdr:col>4</xdr:col>
      <xdr:colOff>215900</xdr:colOff>
      <xdr:row>37</xdr:row>
      <xdr:rowOff>139700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2606B1-8C02-EB49-AAE6-90FCD33F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215900"/>
          <a:ext cx="3530600" cy="7442200"/>
        </a:xfrm>
        <a:prstGeom prst="rect">
          <a:avLst/>
        </a:prstGeom>
      </xdr:spPr>
    </xdr:pic>
    <xdr:clientData/>
  </xdr:twoCellAnchor>
  <xdr:twoCellAnchor editAs="oneCell">
    <xdr:from>
      <xdr:col>4</xdr:col>
      <xdr:colOff>368300</xdr:colOff>
      <xdr:row>14</xdr:row>
      <xdr:rowOff>165100</xdr:rowOff>
    </xdr:from>
    <xdr:to>
      <xdr:col>9</xdr:col>
      <xdr:colOff>152400</xdr:colOff>
      <xdr:row>37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065215-09B5-BA48-AD58-6009BB0C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8300" y="3009900"/>
          <a:ext cx="4546600" cy="4699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889000</xdr:colOff>
      <xdr:row>40</xdr:row>
      <xdr:rowOff>190500</xdr:rowOff>
    </xdr:from>
    <xdr:to>
      <xdr:col>7</xdr:col>
      <xdr:colOff>419100</xdr:colOff>
      <xdr:row>71</xdr:row>
      <xdr:rowOff>88900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1B24731-B55B-294F-805D-F9B2D357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9000" y="8318500"/>
          <a:ext cx="6197600" cy="61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111</xdr:row>
      <xdr:rowOff>130748</xdr:rowOff>
    </xdr:from>
    <xdr:to>
      <xdr:col>4</xdr:col>
      <xdr:colOff>774700</xdr:colOff>
      <xdr:row>130</xdr:row>
      <xdr:rowOff>152400</xdr:rowOff>
    </xdr:to>
    <xdr:pic>
      <xdr:nvPicPr>
        <xdr:cNvPr id="10" name="Imagen 9" descr="Amazon.com: Roland KC-150 mezcla de 4 canales Amplificador de teclado :  Instrumentos Musicales">
          <a:extLst>
            <a:ext uri="{FF2B5EF4-FFF2-40B4-BE49-F238E27FC236}">
              <a16:creationId xmlns:a16="http://schemas.microsoft.com/office/drawing/2014/main" id="{802845AF-6CF4-DB4C-9F41-502BF157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2076348"/>
          <a:ext cx="3759200" cy="388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38099</xdr:colOff>
      <xdr:row>115</xdr:row>
      <xdr:rowOff>139700</xdr:rowOff>
    </xdr:from>
    <xdr:to>
      <xdr:col>11</xdr:col>
      <xdr:colOff>470542</xdr:colOff>
      <xdr:row>130</xdr:row>
      <xdr:rowOff>127000</xdr:rowOff>
    </xdr:to>
    <xdr:pic>
      <xdr:nvPicPr>
        <xdr:cNvPr id="11" name="Imagen 10" descr="Roland KC150 Keyboard Amplifier | zZounds">
          <a:extLst>
            <a:ext uri="{FF2B5EF4-FFF2-40B4-BE49-F238E27FC236}">
              <a16:creationId xmlns:a16="http://schemas.microsoft.com/office/drawing/2014/main" id="{483805C3-C514-B04B-99BD-02381813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599" y="22898100"/>
          <a:ext cx="6147443" cy="303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131</xdr:row>
      <xdr:rowOff>88900</xdr:rowOff>
    </xdr:from>
    <xdr:to>
      <xdr:col>4</xdr:col>
      <xdr:colOff>86078</xdr:colOff>
      <xdr:row>144</xdr:row>
      <xdr:rowOff>25400</xdr:rowOff>
    </xdr:to>
    <xdr:pic>
      <xdr:nvPicPr>
        <xdr:cNvPr id="12" name="Imagen 11" descr="Roland - KC-150 | 4-Ch Mixing Keyboard Amplifier">
          <a:extLst>
            <a:ext uri="{FF2B5EF4-FFF2-40B4-BE49-F238E27FC236}">
              <a16:creationId xmlns:a16="http://schemas.microsoft.com/office/drawing/2014/main" id="{80A37F44-AADF-8A40-9473-49E9F631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6708100"/>
          <a:ext cx="2905478" cy="25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64C9-D99F-7F4F-852C-2A199FA7FF2F}">
  <sheetPr>
    <pageSetUpPr fitToPage="1"/>
  </sheetPr>
  <dimension ref="A1:N49"/>
  <sheetViews>
    <sheetView showGridLines="0" tabSelected="1" zoomScale="125" zoomScaleNormal="125" zoomScalePageLayoutView="125" workbookViewId="0">
      <pane ySplit="3" topLeftCell="A4" activePane="bottomLeft" state="frozen"/>
      <selection pane="bottomLeft" activeCell="C51" sqref="C51"/>
    </sheetView>
  </sheetViews>
  <sheetFormatPr baseColWidth="10" defaultColWidth="10.7109375" defaultRowHeight="16" x14ac:dyDescent="0.2"/>
  <cols>
    <col min="1" max="1" width="5.140625" style="2" bestFit="1" customWidth="1"/>
    <col min="2" max="2" width="10.7109375" style="3" hidden="1" customWidth="1"/>
    <col min="3" max="3" width="17.140625" customWidth="1"/>
    <col min="4" max="4" width="57" customWidth="1"/>
    <col min="5" max="5" width="10.42578125" style="2" customWidth="1"/>
    <col min="6" max="6" width="12.28515625" style="44" customWidth="1"/>
    <col min="7" max="8" width="11.7109375" style="44" customWidth="1"/>
    <col min="9" max="9" width="38.85546875" style="53" customWidth="1"/>
    <col min="10" max="10" width="6.140625" style="2" customWidth="1"/>
    <col min="11" max="11" width="6.85546875" style="2" customWidth="1"/>
    <col min="12" max="12" width="16.140625" style="4" bestFit="1" customWidth="1"/>
    <col min="13" max="13" width="13.5703125" style="4" bestFit="1" customWidth="1"/>
    <col min="14" max="14" width="13.140625" customWidth="1"/>
  </cols>
  <sheetData>
    <row r="1" spans="1:14" x14ac:dyDescent="0.2">
      <c r="D1" s="5" t="s">
        <v>66</v>
      </c>
      <c r="E1" s="1"/>
      <c r="F1" s="43"/>
      <c r="G1" s="43"/>
      <c r="H1" s="43"/>
      <c r="I1" s="52"/>
      <c r="J1" s="1"/>
      <c r="K1" s="1"/>
    </row>
    <row r="2" spans="1:14" ht="17" thickBot="1" x14ac:dyDescent="0.25"/>
    <row r="3" spans="1:14" s="40" customFormat="1" ht="86" thickBot="1" x14ac:dyDescent="0.25">
      <c r="A3" s="37" t="s">
        <v>15</v>
      </c>
      <c r="B3" s="38" t="s">
        <v>0</v>
      </c>
      <c r="C3" s="37" t="s">
        <v>1</v>
      </c>
      <c r="D3" s="37" t="s">
        <v>16</v>
      </c>
      <c r="E3" s="37" t="s">
        <v>71</v>
      </c>
      <c r="F3" s="45" t="s">
        <v>72</v>
      </c>
      <c r="G3" s="45" t="s">
        <v>73</v>
      </c>
      <c r="H3" s="45" t="s">
        <v>105</v>
      </c>
      <c r="I3" s="37" t="s">
        <v>67</v>
      </c>
      <c r="J3" s="37" t="s">
        <v>64</v>
      </c>
      <c r="K3" s="78" t="s">
        <v>60</v>
      </c>
      <c r="L3" s="39" t="s">
        <v>65</v>
      </c>
      <c r="M3" s="39" t="s">
        <v>40</v>
      </c>
      <c r="N3" s="37" t="s">
        <v>26</v>
      </c>
    </row>
    <row r="4" spans="1:14" x14ac:dyDescent="0.2">
      <c r="A4" s="9"/>
      <c r="B4" s="10"/>
      <c r="C4" s="11"/>
      <c r="D4" s="11"/>
      <c r="E4" s="9"/>
      <c r="F4" s="46"/>
      <c r="G4" s="46"/>
      <c r="H4" s="46"/>
      <c r="I4" s="54"/>
      <c r="J4" s="9"/>
      <c r="K4" s="9"/>
      <c r="L4" s="12"/>
      <c r="M4" s="12"/>
      <c r="N4" s="11"/>
    </row>
    <row r="5" spans="1:14" ht="17" x14ac:dyDescent="0.2">
      <c r="A5" s="13"/>
      <c r="B5" s="14"/>
      <c r="C5" s="15" t="s">
        <v>20</v>
      </c>
      <c r="D5" s="15" t="s">
        <v>68</v>
      </c>
      <c r="E5" s="13">
        <v>1</v>
      </c>
      <c r="F5" s="47">
        <v>4450000</v>
      </c>
      <c r="G5" s="47">
        <f>E5*F5</f>
        <v>4450000</v>
      </c>
      <c r="H5" s="47">
        <f>SUM(G5:G12)</f>
        <v>12466900</v>
      </c>
      <c r="I5" s="55" t="s">
        <v>48</v>
      </c>
      <c r="J5" s="13" t="s">
        <v>61</v>
      </c>
      <c r="K5" s="13" t="s">
        <v>61</v>
      </c>
      <c r="L5" s="16">
        <v>5000000</v>
      </c>
      <c r="M5" s="16">
        <v>2200000</v>
      </c>
      <c r="N5" s="15" t="s">
        <v>48</v>
      </c>
    </row>
    <row r="6" spans="1:14" ht="17" x14ac:dyDescent="0.2">
      <c r="A6" s="33"/>
      <c r="B6" s="14"/>
      <c r="C6" s="15" t="s">
        <v>20</v>
      </c>
      <c r="D6" s="15" t="s">
        <v>69</v>
      </c>
      <c r="E6" s="13">
        <v>1</v>
      </c>
      <c r="F6" s="47">
        <v>2000000</v>
      </c>
      <c r="G6" s="47">
        <f t="shared" ref="G6:G12" si="0">E6*F6</f>
        <v>2000000</v>
      </c>
      <c r="H6" s="47"/>
      <c r="I6" s="55" t="s">
        <v>48</v>
      </c>
      <c r="J6" s="13" t="s">
        <v>61</v>
      </c>
      <c r="K6" s="13" t="s">
        <v>61</v>
      </c>
      <c r="L6" s="16">
        <v>2000000</v>
      </c>
      <c r="M6" s="16">
        <v>1400000</v>
      </c>
      <c r="N6" s="15" t="s">
        <v>48</v>
      </c>
    </row>
    <row r="7" spans="1:14" ht="17" x14ac:dyDescent="0.2">
      <c r="A7" s="33"/>
      <c r="B7" s="14"/>
      <c r="C7" s="15"/>
      <c r="D7" s="15" t="s">
        <v>70</v>
      </c>
      <c r="E7" s="13">
        <v>1</v>
      </c>
      <c r="F7" s="47">
        <v>578900</v>
      </c>
      <c r="G7" s="47">
        <f t="shared" si="0"/>
        <v>578900</v>
      </c>
      <c r="H7" s="47"/>
      <c r="I7" s="55" t="s">
        <v>48</v>
      </c>
      <c r="J7" s="13" t="s">
        <v>61</v>
      </c>
      <c r="K7" s="13" t="s">
        <v>61</v>
      </c>
      <c r="L7" s="16">
        <v>1200000</v>
      </c>
      <c r="M7" s="16">
        <v>1200000</v>
      </c>
      <c r="N7" s="15" t="s">
        <v>48</v>
      </c>
    </row>
    <row r="8" spans="1:14" ht="17" x14ac:dyDescent="0.2">
      <c r="A8" s="33"/>
      <c r="B8" s="14"/>
      <c r="C8" s="15" t="s">
        <v>22</v>
      </c>
      <c r="D8" s="15" t="s">
        <v>49</v>
      </c>
      <c r="E8" s="13">
        <v>1</v>
      </c>
      <c r="F8" s="47">
        <v>300000</v>
      </c>
      <c r="G8" s="47">
        <f t="shared" si="0"/>
        <v>300000</v>
      </c>
      <c r="H8" s="47"/>
      <c r="I8" s="55" t="s">
        <v>48</v>
      </c>
      <c r="J8" s="13" t="s">
        <v>62</v>
      </c>
      <c r="K8" s="13" t="s">
        <v>61</v>
      </c>
      <c r="L8" s="16">
        <v>300000</v>
      </c>
      <c r="M8" s="16">
        <v>200000</v>
      </c>
      <c r="N8" s="15" t="s">
        <v>48</v>
      </c>
    </row>
    <row r="9" spans="1:14" ht="17" x14ac:dyDescent="0.2">
      <c r="A9" s="33"/>
      <c r="B9" s="14"/>
      <c r="C9" s="15" t="s">
        <v>23</v>
      </c>
      <c r="D9" s="15" t="s">
        <v>78</v>
      </c>
      <c r="E9" s="13">
        <v>6</v>
      </c>
      <c r="F9" s="47">
        <v>523000</v>
      </c>
      <c r="G9" s="47">
        <f t="shared" si="0"/>
        <v>3138000</v>
      </c>
      <c r="H9" s="47"/>
      <c r="I9" s="55" t="s">
        <v>77</v>
      </c>
      <c r="J9" s="13" t="s">
        <v>61</v>
      </c>
      <c r="K9" s="13" t="s">
        <v>61</v>
      </c>
      <c r="L9" s="16">
        <v>3000000</v>
      </c>
      <c r="M9" s="16">
        <v>1728000</v>
      </c>
      <c r="N9" s="15" t="s">
        <v>48</v>
      </c>
    </row>
    <row r="10" spans="1:14" ht="17" x14ac:dyDescent="0.2">
      <c r="A10" s="33"/>
      <c r="B10" s="14"/>
      <c r="C10" s="15" t="s">
        <v>79</v>
      </c>
      <c r="D10" s="15" t="s">
        <v>74</v>
      </c>
      <c r="E10" s="13">
        <v>1</v>
      </c>
      <c r="F10" s="48">
        <v>500000</v>
      </c>
      <c r="G10" s="47">
        <f t="shared" si="0"/>
        <v>500000</v>
      </c>
      <c r="H10" s="47"/>
      <c r="I10" s="55" t="s">
        <v>48</v>
      </c>
      <c r="J10" s="13"/>
      <c r="K10" s="13"/>
      <c r="L10" s="16"/>
      <c r="M10" s="16"/>
      <c r="N10" s="15"/>
    </row>
    <row r="11" spans="1:14" ht="17" x14ac:dyDescent="0.2">
      <c r="A11" s="33"/>
      <c r="B11" s="14"/>
      <c r="C11" s="15"/>
      <c r="D11" s="15" t="s">
        <v>75</v>
      </c>
      <c r="E11" s="13">
        <v>1</v>
      </c>
      <c r="F11" s="48">
        <v>500000</v>
      </c>
      <c r="G11" s="47">
        <f t="shared" si="0"/>
        <v>500000</v>
      </c>
      <c r="H11" s="47"/>
      <c r="I11" s="55" t="s">
        <v>48</v>
      </c>
      <c r="J11" s="13"/>
      <c r="K11" s="13"/>
      <c r="L11" s="16"/>
      <c r="M11" s="16"/>
      <c r="N11" s="15"/>
    </row>
    <row r="12" spans="1:14" ht="17" x14ac:dyDescent="0.2">
      <c r="A12" s="13"/>
      <c r="B12" s="14"/>
      <c r="C12" s="15" t="s">
        <v>7</v>
      </c>
      <c r="D12" s="15" t="s">
        <v>76</v>
      </c>
      <c r="E12" s="13">
        <v>1</v>
      </c>
      <c r="F12" s="47">
        <v>1000000</v>
      </c>
      <c r="G12" s="47">
        <f t="shared" si="0"/>
        <v>1000000</v>
      </c>
      <c r="H12" s="47"/>
      <c r="I12" s="55" t="s">
        <v>48</v>
      </c>
      <c r="J12" s="13" t="s">
        <v>61</v>
      </c>
      <c r="K12" s="13" t="s">
        <v>61</v>
      </c>
      <c r="L12" s="16">
        <v>1500000</v>
      </c>
      <c r="M12" s="16">
        <v>879570</v>
      </c>
      <c r="N12" s="15" t="s">
        <v>48</v>
      </c>
    </row>
    <row r="13" spans="1:14" x14ac:dyDescent="0.2">
      <c r="A13" s="34"/>
      <c r="B13" s="14"/>
      <c r="C13" s="15"/>
      <c r="D13" s="15"/>
      <c r="E13" s="13"/>
      <c r="F13" s="47"/>
      <c r="G13" s="47"/>
      <c r="H13" s="47"/>
      <c r="I13" s="55"/>
      <c r="J13" s="13"/>
      <c r="K13" s="13"/>
      <c r="L13" s="16"/>
      <c r="M13" s="16"/>
      <c r="N13" s="15"/>
    </row>
    <row r="14" spans="1:14" x14ac:dyDescent="0.2">
      <c r="A14" s="34"/>
      <c r="B14" s="14"/>
      <c r="C14" s="15"/>
      <c r="D14" s="15"/>
      <c r="E14" s="13"/>
      <c r="F14" s="47"/>
      <c r="G14" s="47"/>
      <c r="H14" s="47"/>
      <c r="I14" s="55"/>
      <c r="J14" s="13"/>
      <c r="K14" s="13"/>
      <c r="L14" s="16"/>
      <c r="M14" s="16"/>
      <c r="N14" s="15"/>
    </row>
    <row r="15" spans="1:14" ht="34" x14ac:dyDescent="0.2">
      <c r="A15" s="33"/>
      <c r="B15" s="14"/>
      <c r="C15" s="15" t="s">
        <v>7</v>
      </c>
      <c r="D15" s="15" t="s">
        <v>96</v>
      </c>
      <c r="E15" s="13">
        <v>4</v>
      </c>
      <c r="F15" s="47">
        <v>140000</v>
      </c>
      <c r="G15" s="47">
        <f t="shared" ref="G15:G23" si="1">E15*F15</f>
        <v>560000</v>
      </c>
      <c r="H15" s="47">
        <f>SUM(G15:G23)</f>
        <v>2115000</v>
      </c>
      <c r="I15" s="55" t="s">
        <v>93</v>
      </c>
      <c r="J15" s="13" t="s">
        <v>62</v>
      </c>
      <c r="K15" s="13" t="s">
        <v>61</v>
      </c>
      <c r="L15" s="16">
        <v>250000</v>
      </c>
      <c r="M15" s="16">
        <v>161500</v>
      </c>
      <c r="N15" s="15" t="s">
        <v>48</v>
      </c>
    </row>
    <row r="16" spans="1:14" ht="17" x14ac:dyDescent="0.2">
      <c r="A16" s="13"/>
      <c r="B16" s="14"/>
      <c r="C16" s="15" t="s">
        <v>7</v>
      </c>
      <c r="D16" s="15" t="s">
        <v>2</v>
      </c>
      <c r="E16" s="13">
        <v>2</v>
      </c>
      <c r="F16" s="47">
        <v>120000</v>
      </c>
      <c r="G16" s="47">
        <f t="shared" si="1"/>
        <v>240000</v>
      </c>
      <c r="H16" s="47"/>
      <c r="I16" s="55" t="s">
        <v>87</v>
      </c>
      <c r="J16" s="13" t="s">
        <v>62</v>
      </c>
      <c r="K16" s="13" t="s">
        <v>61</v>
      </c>
      <c r="L16" s="16">
        <v>50000</v>
      </c>
      <c r="M16" s="16">
        <v>46000</v>
      </c>
      <c r="N16" s="15" t="s">
        <v>48</v>
      </c>
    </row>
    <row r="17" spans="1:14" s="71" customFormat="1" ht="17" x14ac:dyDescent="0.2">
      <c r="A17" s="65"/>
      <c r="B17" s="66"/>
      <c r="C17" s="67"/>
      <c r="D17" s="67" t="s">
        <v>94</v>
      </c>
      <c r="E17" s="65">
        <v>5</v>
      </c>
      <c r="F17" s="69">
        <v>30000</v>
      </c>
      <c r="G17" s="47">
        <f t="shared" si="1"/>
        <v>150000</v>
      </c>
      <c r="H17" s="47"/>
      <c r="I17" s="68" t="s">
        <v>48</v>
      </c>
      <c r="J17" s="65"/>
      <c r="K17" s="65"/>
      <c r="L17" s="70"/>
      <c r="M17" s="70"/>
      <c r="N17" s="67"/>
    </row>
    <row r="18" spans="1:14" s="71" customFormat="1" ht="17" x14ac:dyDescent="0.2">
      <c r="A18" s="65"/>
      <c r="B18" s="66"/>
      <c r="C18" s="67"/>
      <c r="D18" s="67" t="s">
        <v>95</v>
      </c>
      <c r="E18" s="65">
        <v>2</v>
      </c>
      <c r="F18" s="69">
        <v>200000</v>
      </c>
      <c r="G18" s="47">
        <f t="shared" si="1"/>
        <v>400000</v>
      </c>
      <c r="H18" s="47"/>
      <c r="I18" s="68" t="s">
        <v>87</v>
      </c>
      <c r="J18" s="65" t="s">
        <v>62</v>
      </c>
      <c r="K18" s="65"/>
      <c r="L18" s="70"/>
      <c r="M18" s="70">
        <f>2*56000</f>
        <v>112000</v>
      </c>
      <c r="N18" s="67" t="s">
        <v>48</v>
      </c>
    </row>
    <row r="19" spans="1:14" s="71" customFormat="1" ht="17" x14ac:dyDescent="0.2">
      <c r="A19" s="65"/>
      <c r="B19" s="66"/>
      <c r="C19" s="67"/>
      <c r="D19" s="67" t="s">
        <v>92</v>
      </c>
      <c r="E19" s="65">
        <v>2</v>
      </c>
      <c r="F19" s="69">
        <v>140000</v>
      </c>
      <c r="G19" s="47">
        <f t="shared" si="1"/>
        <v>280000</v>
      </c>
      <c r="H19" s="47"/>
      <c r="I19" s="68" t="s">
        <v>48</v>
      </c>
      <c r="J19" s="65" t="s">
        <v>62</v>
      </c>
      <c r="K19" s="65"/>
      <c r="L19" s="70"/>
      <c r="M19" s="70">
        <f>2*100000</f>
        <v>200000</v>
      </c>
      <c r="N19" s="67" t="s">
        <v>48</v>
      </c>
    </row>
    <row r="20" spans="1:14" s="71" customFormat="1" ht="17" x14ac:dyDescent="0.2">
      <c r="A20" s="65"/>
      <c r="B20" s="66"/>
      <c r="C20" s="67"/>
      <c r="D20" s="67" t="s">
        <v>83</v>
      </c>
      <c r="E20" s="65">
        <v>1</v>
      </c>
      <c r="F20" s="69">
        <v>120000</v>
      </c>
      <c r="G20" s="47">
        <f t="shared" si="1"/>
        <v>120000</v>
      </c>
      <c r="H20" s="47"/>
      <c r="I20" s="68" t="s">
        <v>88</v>
      </c>
      <c r="J20" s="65" t="s">
        <v>62</v>
      </c>
      <c r="K20" s="65"/>
      <c r="L20" s="70"/>
      <c r="M20" s="70">
        <v>67000</v>
      </c>
      <c r="N20" s="67" t="s">
        <v>48</v>
      </c>
    </row>
    <row r="21" spans="1:14" s="71" customFormat="1" ht="17" x14ac:dyDescent="0.2">
      <c r="A21" s="65"/>
      <c r="B21" s="66"/>
      <c r="C21" s="67"/>
      <c r="D21" s="67" t="s">
        <v>84</v>
      </c>
      <c r="E21" s="65">
        <v>1</v>
      </c>
      <c r="F21" s="69">
        <v>120000</v>
      </c>
      <c r="G21" s="47">
        <f t="shared" si="1"/>
        <v>120000</v>
      </c>
      <c r="H21" s="47"/>
      <c r="I21" s="68" t="s">
        <v>97</v>
      </c>
      <c r="J21" s="65" t="s">
        <v>62</v>
      </c>
      <c r="K21" s="65"/>
      <c r="L21" s="70"/>
      <c r="M21" s="70">
        <v>98000</v>
      </c>
      <c r="N21" s="67" t="s">
        <v>48</v>
      </c>
    </row>
    <row r="22" spans="1:14" s="71" customFormat="1" ht="17" x14ac:dyDescent="0.2">
      <c r="A22" s="65"/>
      <c r="B22" s="66"/>
      <c r="C22" s="67"/>
      <c r="D22" s="67" t="s">
        <v>89</v>
      </c>
      <c r="E22" s="65">
        <v>1</v>
      </c>
      <c r="F22" s="69">
        <v>200000</v>
      </c>
      <c r="G22" s="47">
        <f t="shared" si="1"/>
        <v>200000</v>
      </c>
      <c r="H22" s="47"/>
      <c r="I22" s="68" t="s">
        <v>48</v>
      </c>
      <c r="J22" s="65"/>
      <c r="K22" s="65"/>
      <c r="L22" s="70"/>
      <c r="M22" s="70"/>
      <c r="N22" s="67"/>
    </row>
    <row r="23" spans="1:14" ht="17" x14ac:dyDescent="0.2">
      <c r="A23" s="33"/>
      <c r="B23" s="14"/>
      <c r="C23" s="15" t="s">
        <v>22</v>
      </c>
      <c r="D23" s="15" t="s">
        <v>50</v>
      </c>
      <c r="E23" s="13">
        <v>1</v>
      </c>
      <c r="F23" s="47">
        <v>45000</v>
      </c>
      <c r="G23" s="47">
        <f t="shared" si="1"/>
        <v>45000</v>
      </c>
      <c r="H23" s="47"/>
      <c r="I23" s="55" t="s">
        <v>48</v>
      </c>
      <c r="J23" s="13" t="s">
        <v>61</v>
      </c>
      <c r="K23" s="13" t="s">
        <v>61</v>
      </c>
      <c r="L23" s="16">
        <v>70000</v>
      </c>
      <c r="M23" s="16">
        <v>45800</v>
      </c>
      <c r="N23" s="15" t="s">
        <v>48</v>
      </c>
    </row>
    <row r="24" spans="1:14" x14ac:dyDescent="0.2">
      <c r="A24" s="33"/>
      <c r="B24" s="14"/>
      <c r="C24" s="15"/>
      <c r="D24" s="15"/>
      <c r="E24" s="13"/>
      <c r="F24" s="47"/>
      <c r="G24" s="47"/>
      <c r="H24" s="47"/>
      <c r="I24" s="55"/>
      <c r="J24" s="13"/>
      <c r="K24" s="13"/>
      <c r="L24" s="16"/>
      <c r="M24" s="16"/>
      <c r="N24" s="15"/>
    </row>
    <row r="25" spans="1:14" x14ac:dyDescent="0.2">
      <c r="A25" s="13"/>
      <c r="B25" s="14"/>
      <c r="C25" s="15"/>
      <c r="D25" s="15"/>
      <c r="E25" s="13"/>
      <c r="F25" s="47"/>
      <c r="G25" s="47"/>
      <c r="H25" s="47"/>
      <c r="I25" s="55"/>
      <c r="J25" s="13"/>
      <c r="K25" s="13"/>
      <c r="L25" s="16"/>
      <c r="M25" s="16"/>
      <c r="N25" s="15"/>
    </row>
    <row r="26" spans="1:14" ht="34" x14ac:dyDescent="0.2">
      <c r="A26" s="34"/>
      <c r="B26" s="14"/>
      <c r="C26" s="15"/>
      <c r="D26" s="41" t="s">
        <v>99</v>
      </c>
      <c r="E26" s="42">
        <v>2</v>
      </c>
      <c r="F26" s="48">
        <v>1400000</v>
      </c>
      <c r="G26" s="48">
        <f>E26*F26</f>
        <v>2800000</v>
      </c>
      <c r="H26" s="48">
        <f>SUM(G26:G29)</f>
        <v>4320000</v>
      </c>
      <c r="I26" s="56" t="s">
        <v>90</v>
      </c>
      <c r="J26" s="13"/>
      <c r="K26" s="13"/>
      <c r="L26" s="16"/>
      <c r="M26" s="16"/>
      <c r="N26" s="15"/>
    </row>
    <row r="27" spans="1:14" ht="17" x14ac:dyDescent="0.2">
      <c r="A27" s="34"/>
      <c r="B27" s="14"/>
      <c r="C27" s="15"/>
      <c r="D27" s="15" t="s">
        <v>85</v>
      </c>
      <c r="E27" s="13">
        <v>1</v>
      </c>
      <c r="F27" s="47">
        <v>120000</v>
      </c>
      <c r="G27" s="47">
        <f t="shared" ref="G27:G41" si="2">E27*F27</f>
        <v>120000</v>
      </c>
      <c r="H27" s="47"/>
      <c r="I27" s="55" t="s">
        <v>48</v>
      </c>
      <c r="J27" s="13" t="s">
        <v>61</v>
      </c>
      <c r="K27" s="13" t="s">
        <v>61</v>
      </c>
      <c r="L27" s="16">
        <v>260000</v>
      </c>
      <c r="M27" s="16">
        <v>260000</v>
      </c>
      <c r="N27" s="15" t="s">
        <v>48</v>
      </c>
    </row>
    <row r="28" spans="1:14" ht="17" x14ac:dyDescent="0.2">
      <c r="A28" s="13"/>
      <c r="B28" s="14"/>
      <c r="C28" s="15" t="s">
        <v>3</v>
      </c>
      <c r="D28" s="15" t="s">
        <v>5</v>
      </c>
      <c r="E28" s="13">
        <v>1</v>
      </c>
      <c r="F28" s="47">
        <v>600000</v>
      </c>
      <c r="G28" s="47">
        <f t="shared" si="2"/>
        <v>600000</v>
      </c>
      <c r="H28" s="47"/>
      <c r="I28" s="55" t="s">
        <v>100</v>
      </c>
      <c r="J28" s="13" t="s">
        <v>61</v>
      </c>
      <c r="K28" s="13" t="s">
        <v>61</v>
      </c>
      <c r="L28" s="16">
        <v>500000</v>
      </c>
      <c r="M28" s="16">
        <v>541900</v>
      </c>
      <c r="N28" s="15" t="s">
        <v>48</v>
      </c>
    </row>
    <row r="29" spans="1:14" ht="17" x14ac:dyDescent="0.2">
      <c r="A29" s="34"/>
      <c r="B29" s="14"/>
      <c r="C29" s="15"/>
      <c r="D29" s="15" t="s">
        <v>98</v>
      </c>
      <c r="E29" s="13">
        <v>1</v>
      </c>
      <c r="F29" s="47">
        <v>800000</v>
      </c>
      <c r="G29" s="47">
        <f t="shared" si="2"/>
        <v>800000</v>
      </c>
      <c r="H29" s="47"/>
      <c r="I29" s="55" t="s">
        <v>100</v>
      </c>
      <c r="J29" s="13" t="s">
        <v>61</v>
      </c>
      <c r="K29" s="13" t="s">
        <v>61</v>
      </c>
      <c r="L29" s="16">
        <v>500000</v>
      </c>
      <c r="M29" s="16">
        <v>500000</v>
      </c>
      <c r="N29" s="15" t="s">
        <v>48</v>
      </c>
    </row>
    <row r="30" spans="1:14" x14ac:dyDescent="0.2">
      <c r="A30" s="34"/>
      <c r="B30" s="14"/>
      <c r="C30" s="15"/>
      <c r="D30" s="15"/>
      <c r="E30" s="13"/>
      <c r="F30" s="47"/>
      <c r="G30" s="47"/>
      <c r="H30" s="47"/>
      <c r="I30" s="55"/>
      <c r="J30" s="13"/>
      <c r="K30" s="13"/>
      <c r="L30" s="16"/>
      <c r="M30" s="16"/>
      <c r="N30" s="15"/>
    </row>
    <row r="31" spans="1:14" x14ac:dyDescent="0.2">
      <c r="A31" s="34"/>
      <c r="B31" s="14"/>
      <c r="C31" s="15"/>
      <c r="D31" s="15"/>
      <c r="E31" s="13"/>
      <c r="F31" s="47"/>
      <c r="G31" s="47"/>
      <c r="H31" s="47"/>
      <c r="I31" s="55"/>
      <c r="J31" s="13"/>
      <c r="K31" s="13"/>
      <c r="L31" s="16"/>
      <c r="M31" s="16"/>
      <c r="N31" s="15"/>
    </row>
    <row r="32" spans="1:14" ht="34" x14ac:dyDescent="0.2">
      <c r="A32" s="13"/>
      <c r="B32" s="14"/>
      <c r="C32" s="15" t="s">
        <v>3</v>
      </c>
      <c r="D32" s="15" t="s">
        <v>102</v>
      </c>
      <c r="E32" s="13">
        <v>8</v>
      </c>
      <c r="F32" s="47">
        <v>100000</v>
      </c>
      <c r="G32" s="47">
        <f t="shared" si="2"/>
        <v>800000</v>
      </c>
      <c r="H32" s="47">
        <f>SUM(G32:G36)</f>
        <v>1515000</v>
      </c>
      <c r="I32" s="55" t="s">
        <v>101</v>
      </c>
      <c r="J32" s="13" t="s">
        <v>62</v>
      </c>
      <c r="K32" s="13" t="s">
        <v>62</v>
      </c>
      <c r="L32" s="16">
        <v>360000</v>
      </c>
      <c r="M32" s="16">
        <v>269700</v>
      </c>
      <c r="N32" s="15" t="s">
        <v>48</v>
      </c>
    </row>
    <row r="33" spans="1:14" ht="17" x14ac:dyDescent="0.2">
      <c r="A33" s="34"/>
      <c r="B33" s="14"/>
      <c r="C33" s="15"/>
      <c r="D33" s="15" t="s">
        <v>103</v>
      </c>
      <c r="E33" s="13">
        <v>2</v>
      </c>
      <c r="F33" s="47">
        <v>85000</v>
      </c>
      <c r="G33" s="47">
        <f t="shared" si="2"/>
        <v>170000</v>
      </c>
      <c r="H33" s="47"/>
      <c r="I33" s="55" t="s">
        <v>100</v>
      </c>
      <c r="J33" s="13" t="s">
        <v>62</v>
      </c>
      <c r="K33" s="13" t="s">
        <v>62</v>
      </c>
      <c r="L33" s="16">
        <v>100000</v>
      </c>
      <c r="M33" s="16">
        <v>100000</v>
      </c>
      <c r="N33" s="15" t="s">
        <v>48</v>
      </c>
    </row>
    <row r="34" spans="1:14" ht="17" x14ac:dyDescent="0.2">
      <c r="A34" s="34"/>
      <c r="B34" s="14"/>
      <c r="C34" s="15"/>
      <c r="D34" s="15" t="s">
        <v>104</v>
      </c>
      <c r="E34" s="13">
        <v>9</v>
      </c>
      <c r="F34" s="47">
        <v>25000</v>
      </c>
      <c r="G34" s="47">
        <f t="shared" si="2"/>
        <v>225000</v>
      </c>
      <c r="H34" s="47"/>
      <c r="I34" s="55" t="s">
        <v>100</v>
      </c>
      <c r="J34" s="13" t="s">
        <v>62</v>
      </c>
      <c r="K34" s="13" t="s">
        <v>62</v>
      </c>
      <c r="L34" s="16">
        <v>200000</v>
      </c>
      <c r="M34" s="16">
        <v>200000</v>
      </c>
      <c r="N34" s="15" t="s">
        <v>48</v>
      </c>
    </row>
    <row r="35" spans="1:14" ht="17" x14ac:dyDescent="0.2">
      <c r="A35" s="34"/>
      <c r="B35" s="14"/>
      <c r="C35" s="15"/>
      <c r="D35" s="15" t="s">
        <v>57</v>
      </c>
      <c r="E35" s="13">
        <v>1</v>
      </c>
      <c r="F35" s="47">
        <v>50000</v>
      </c>
      <c r="G35" s="47">
        <f t="shared" si="2"/>
        <v>50000</v>
      </c>
      <c r="H35" s="47"/>
      <c r="I35" s="55" t="s">
        <v>48</v>
      </c>
      <c r="J35" s="13" t="s">
        <v>62</v>
      </c>
      <c r="K35" s="13" t="s">
        <v>62</v>
      </c>
      <c r="L35" s="16">
        <v>100000</v>
      </c>
      <c r="M35" s="16">
        <v>100000</v>
      </c>
      <c r="N35" s="15"/>
    </row>
    <row r="36" spans="1:14" s="71" customFormat="1" ht="17" x14ac:dyDescent="0.2">
      <c r="A36" s="72"/>
      <c r="B36" s="66"/>
      <c r="C36" s="67"/>
      <c r="D36" s="67" t="s">
        <v>91</v>
      </c>
      <c r="E36" s="65">
        <v>1</v>
      </c>
      <c r="F36" s="69">
        <v>270000</v>
      </c>
      <c r="G36" s="47">
        <f t="shared" si="2"/>
        <v>270000</v>
      </c>
      <c r="H36" s="47"/>
      <c r="I36" s="68" t="s">
        <v>48</v>
      </c>
      <c r="J36" s="65"/>
      <c r="K36" s="65"/>
      <c r="L36" s="70"/>
      <c r="M36" s="70"/>
      <c r="N36" s="67"/>
    </row>
    <row r="37" spans="1:14" s="71" customFormat="1" x14ac:dyDescent="0.2">
      <c r="A37" s="72"/>
      <c r="B37" s="66"/>
      <c r="C37" s="67"/>
      <c r="D37" s="67"/>
      <c r="E37" s="65"/>
      <c r="F37" s="69"/>
      <c r="G37" s="47"/>
      <c r="H37" s="47"/>
      <c r="I37" s="68"/>
      <c r="J37" s="65"/>
      <c r="K37" s="65"/>
      <c r="L37" s="70"/>
      <c r="M37" s="70"/>
      <c r="N37" s="67"/>
    </row>
    <row r="38" spans="1:14" x14ac:dyDescent="0.2">
      <c r="A38" s="34"/>
      <c r="B38" s="14"/>
      <c r="C38" s="15"/>
      <c r="D38" s="15"/>
      <c r="E38" s="13"/>
      <c r="F38" s="47"/>
      <c r="G38" s="47"/>
      <c r="H38" s="47"/>
      <c r="I38" s="55"/>
      <c r="J38" s="13"/>
      <c r="K38" s="13"/>
      <c r="L38" s="16"/>
      <c r="M38" s="16"/>
      <c r="N38" s="15"/>
    </row>
    <row r="39" spans="1:14" ht="17" x14ac:dyDescent="0.2">
      <c r="A39" s="13"/>
      <c r="B39" s="14"/>
      <c r="C39" s="15" t="s">
        <v>3</v>
      </c>
      <c r="D39" s="15" t="s">
        <v>18</v>
      </c>
      <c r="E39" s="13">
        <v>1</v>
      </c>
      <c r="F39" s="47">
        <v>100000</v>
      </c>
      <c r="G39" s="47">
        <f t="shared" si="2"/>
        <v>100000</v>
      </c>
      <c r="H39" s="47">
        <f>SUM(G39:G41)</f>
        <v>550000</v>
      </c>
      <c r="I39" s="68" t="s">
        <v>48</v>
      </c>
      <c r="J39" s="13" t="s">
        <v>62</v>
      </c>
      <c r="K39" s="13" t="s">
        <v>62</v>
      </c>
      <c r="L39" s="16">
        <v>1000000</v>
      </c>
      <c r="M39" s="16">
        <f>1116500+43970</f>
        <v>1160470</v>
      </c>
      <c r="N39" s="15" t="s">
        <v>48</v>
      </c>
    </row>
    <row r="40" spans="1:14" ht="17" x14ac:dyDescent="0.2">
      <c r="A40" s="13"/>
      <c r="B40" s="14"/>
      <c r="C40" s="15" t="s">
        <v>19</v>
      </c>
      <c r="D40" s="15" t="s">
        <v>86</v>
      </c>
      <c r="E40" s="13">
        <v>4</v>
      </c>
      <c r="F40" s="47">
        <v>100000</v>
      </c>
      <c r="G40" s="47">
        <f t="shared" si="2"/>
        <v>400000</v>
      </c>
      <c r="H40" s="47"/>
      <c r="I40" s="68" t="s">
        <v>48</v>
      </c>
      <c r="J40" s="13" t="s">
        <v>62</v>
      </c>
      <c r="K40" s="13" t="s">
        <v>62</v>
      </c>
      <c r="L40" s="16">
        <v>250000</v>
      </c>
      <c r="M40" s="16">
        <v>542000</v>
      </c>
      <c r="N40" s="15" t="s">
        <v>48</v>
      </c>
    </row>
    <row r="41" spans="1:14" ht="17" x14ac:dyDescent="0.2">
      <c r="A41" s="13"/>
      <c r="B41" s="14"/>
      <c r="C41" s="15" t="s">
        <v>19</v>
      </c>
      <c r="D41" s="15" t="s">
        <v>14</v>
      </c>
      <c r="E41" s="13">
        <v>1</v>
      </c>
      <c r="F41" s="47">
        <v>50000</v>
      </c>
      <c r="G41" s="47">
        <f t="shared" si="2"/>
        <v>50000</v>
      </c>
      <c r="H41" s="47"/>
      <c r="I41" s="68" t="s">
        <v>48</v>
      </c>
      <c r="J41" s="13" t="s">
        <v>62</v>
      </c>
      <c r="K41" s="13" t="s">
        <v>62</v>
      </c>
      <c r="L41" s="16">
        <v>130000</v>
      </c>
      <c r="M41" s="16">
        <v>130000</v>
      </c>
      <c r="N41" s="15" t="s">
        <v>48</v>
      </c>
    </row>
    <row r="42" spans="1:14" x14ac:dyDescent="0.2">
      <c r="A42" s="33"/>
      <c r="B42" s="60"/>
      <c r="C42" s="61"/>
      <c r="D42" s="61"/>
      <c r="E42" s="33"/>
      <c r="F42" s="63"/>
      <c r="G42" s="63"/>
      <c r="H42" s="63"/>
      <c r="I42" s="62"/>
      <c r="J42" s="33"/>
      <c r="K42" s="33"/>
      <c r="L42" s="64"/>
      <c r="M42" s="64"/>
      <c r="N42" s="61"/>
    </row>
    <row r="43" spans="1:14" x14ac:dyDescent="0.2">
      <c r="A43" s="33"/>
      <c r="B43" s="60"/>
      <c r="C43" s="61"/>
      <c r="D43" s="61"/>
      <c r="E43" s="33"/>
      <c r="F43" s="63"/>
      <c r="G43" s="63"/>
      <c r="H43" s="63"/>
      <c r="I43" s="62"/>
      <c r="J43" s="33"/>
      <c r="K43" s="33"/>
      <c r="L43" s="64"/>
      <c r="M43" s="64"/>
      <c r="N43" s="61"/>
    </row>
    <row r="44" spans="1:14" ht="17" x14ac:dyDescent="0.2">
      <c r="A44" s="34"/>
      <c r="B44" s="14"/>
      <c r="C44" s="15"/>
      <c r="D44" s="15" t="s">
        <v>82</v>
      </c>
      <c r="E44" s="13"/>
      <c r="F44" s="47"/>
      <c r="G44" s="47"/>
      <c r="H44" s="47"/>
      <c r="I44" s="55" t="s">
        <v>81</v>
      </c>
      <c r="J44" s="13"/>
      <c r="K44" s="13"/>
      <c r="L44" s="16"/>
      <c r="M44" s="16"/>
      <c r="N44" s="15" t="s">
        <v>4</v>
      </c>
    </row>
    <row r="45" spans="1:14" ht="17" x14ac:dyDescent="0.2">
      <c r="A45" s="34"/>
      <c r="B45" s="14"/>
      <c r="C45" s="15"/>
      <c r="D45" s="15" t="s">
        <v>80</v>
      </c>
      <c r="E45" s="13"/>
      <c r="F45" s="47"/>
      <c r="G45" s="47"/>
      <c r="H45" s="47"/>
      <c r="I45" s="55" t="s">
        <v>81</v>
      </c>
      <c r="J45" s="13" t="s">
        <v>62</v>
      </c>
      <c r="K45" s="13" t="s">
        <v>61</v>
      </c>
      <c r="L45" s="16">
        <v>460000</v>
      </c>
      <c r="M45" s="16"/>
      <c r="N45" s="15" t="s">
        <v>28</v>
      </c>
    </row>
    <row r="46" spans="1:14" x14ac:dyDescent="0.2">
      <c r="A46" s="33"/>
      <c r="B46" s="60"/>
      <c r="C46" s="61"/>
      <c r="D46" s="61"/>
      <c r="E46" s="33"/>
      <c r="F46" s="63"/>
      <c r="G46" s="63"/>
      <c r="H46" s="63"/>
      <c r="I46" s="62"/>
      <c r="J46" s="33"/>
      <c r="K46" s="33"/>
      <c r="L46" s="64"/>
      <c r="M46" s="64"/>
      <c r="N46" s="61"/>
    </row>
    <row r="47" spans="1:14" ht="17" thickBot="1" x14ac:dyDescent="0.25">
      <c r="A47" s="17"/>
      <c r="B47" s="18"/>
      <c r="C47" s="19"/>
      <c r="D47" s="19"/>
      <c r="E47" s="17"/>
      <c r="F47" s="49"/>
      <c r="G47" s="49"/>
      <c r="H47" s="49"/>
      <c r="I47" s="57"/>
      <c r="J47" s="17"/>
      <c r="K47" s="17"/>
      <c r="L47" s="20"/>
      <c r="M47" s="20"/>
      <c r="N47" s="19"/>
    </row>
    <row r="48" spans="1:14" x14ac:dyDescent="0.2">
      <c r="A48" s="21"/>
      <c r="B48" s="22"/>
      <c r="C48" s="29" t="s">
        <v>6</v>
      </c>
      <c r="D48" s="23"/>
      <c r="E48" s="35"/>
      <c r="F48" s="50"/>
      <c r="G48" s="58">
        <f>SUM(G4:G47)</f>
        <v>20966900</v>
      </c>
      <c r="H48" s="73">
        <f>SUM(H4:H47)</f>
        <v>20966900</v>
      </c>
      <c r="I48" s="76"/>
      <c r="J48" s="35"/>
      <c r="K48" s="24"/>
      <c r="L48" s="74">
        <f>SUM(L4:L47)</f>
        <v>17230000</v>
      </c>
      <c r="M48" s="30">
        <f>SUM(M4:M47)</f>
        <v>12141940</v>
      </c>
      <c r="N48" s="24"/>
    </row>
    <row r="49" spans="1:14" ht="17" thickBot="1" x14ac:dyDescent="0.25">
      <c r="A49" s="25"/>
      <c r="B49" s="26"/>
      <c r="C49" s="31"/>
      <c r="D49" s="27"/>
      <c r="E49" s="36"/>
      <c r="F49" s="51"/>
      <c r="G49" s="59"/>
      <c r="H49" s="51"/>
      <c r="I49" s="77"/>
      <c r="J49" s="36"/>
      <c r="K49" s="28"/>
      <c r="L49" s="75"/>
      <c r="M49" s="32"/>
      <c r="N49" s="28"/>
    </row>
  </sheetData>
  <pageMargins left="0.75" right="0.75" top="1" bottom="1" header="0.5" footer="0.5"/>
  <pageSetup scale="48" orientation="landscape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9:B146"/>
  <sheetViews>
    <sheetView workbookViewId="0">
      <selection activeCell="B192" sqref="B192"/>
    </sheetView>
  </sheetViews>
  <sheetFormatPr baseColWidth="10" defaultColWidth="10.7109375" defaultRowHeight="16" x14ac:dyDescent="0.2"/>
  <sheetData>
    <row r="39" spans="2:2" x14ac:dyDescent="0.2">
      <c r="B39" t="s">
        <v>68</v>
      </c>
    </row>
    <row r="73" spans="2:2" x14ac:dyDescent="0.2">
      <c r="B73" t="s">
        <v>69</v>
      </c>
    </row>
    <row r="107" spans="2:2" x14ac:dyDescent="0.2">
      <c r="B107" t="s">
        <v>70</v>
      </c>
    </row>
    <row r="146" spans="2:2" x14ac:dyDescent="0.2">
      <c r="B146" t="s">
        <v>76</v>
      </c>
    </row>
  </sheetData>
  <pageMargins left="0.75" right="0.75" top="1" bottom="1" header="0.5" footer="0.5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showGridLines="0" zoomScale="125" zoomScaleNormal="125" zoomScalePageLayoutView="125" workbookViewId="0">
      <pane ySplit="3" topLeftCell="A4" activePane="bottomLeft" state="frozen"/>
      <selection pane="bottomLeft" activeCell="D46" sqref="D46"/>
    </sheetView>
  </sheetViews>
  <sheetFormatPr baseColWidth="10" defaultColWidth="10.7109375" defaultRowHeight="16" x14ac:dyDescent="0.2"/>
  <cols>
    <col min="1" max="1" width="5.140625" style="2" bestFit="1" customWidth="1"/>
    <col min="2" max="2" width="10.7109375" style="3" customWidth="1"/>
    <col min="3" max="3" width="17.140625" customWidth="1"/>
    <col min="4" max="4" width="57" customWidth="1"/>
    <col min="5" max="5" width="10.42578125" style="2" customWidth="1"/>
    <col min="6" max="6" width="11.7109375" style="2" customWidth="1"/>
    <col min="7" max="7" width="16.140625" style="4" bestFit="1" customWidth="1"/>
    <col min="8" max="8" width="13.5703125" style="4" bestFit="1" customWidth="1"/>
    <col min="9" max="9" width="13.140625" customWidth="1"/>
  </cols>
  <sheetData>
    <row r="1" spans="1:9" x14ac:dyDescent="0.2">
      <c r="D1" s="5" t="s">
        <v>63</v>
      </c>
      <c r="E1" s="1"/>
      <c r="F1" s="1"/>
    </row>
    <row r="2" spans="1:9" ht="17" thickBot="1" x14ac:dyDescent="0.25"/>
    <row r="3" spans="1:9" s="1" customFormat="1" ht="17" thickBot="1" x14ac:dyDescent="0.25">
      <c r="A3" s="6" t="s">
        <v>15</v>
      </c>
      <c r="B3" s="7" t="s">
        <v>0</v>
      </c>
      <c r="C3" s="6" t="s">
        <v>1</v>
      </c>
      <c r="D3" s="6" t="s">
        <v>16</v>
      </c>
      <c r="E3" s="6" t="s">
        <v>64</v>
      </c>
      <c r="F3" s="6" t="s">
        <v>60</v>
      </c>
      <c r="G3" s="8" t="s">
        <v>41</v>
      </c>
      <c r="H3" s="8" t="s">
        <v>40</v>
      </c>
      <c r="I3" s="6" t="s">
        <v>26</v>
      </c>
    </row>
    <row r="4" spans="1:9" x14ac:dyDescent="0.2">
      <c r="A4" s="9"/>
      <c r="B4" s="10"/>
      <c r="C4" s="11"/>
      <c r="D4" s="11"/>
      <c r="E4" s="9"/>
      <c r="F4" s="9"/>
      <c r="G4" s="12"/>
      <c r="H4" s="12"/>
      <c r="I4" s="11"/>
    </row>
    <row r="5" spans="1:9" x14ac:dyDescent="0.2">
      <c r="A5" s="13"/>
      <c r="B5" s="14"/>
      <c r="C5" s="15" t="s">
        <v>20</v>
      </c>
      <c r="D5" s="15" t="s">
        <v>43</v>
      </c>
      <c r="E5" s="13" t="s">
        <v>61</v>
      </c>
      <c r="F5" s="13" t="s">
        <v>61</v>
      </c>
      <c r="G5" s="16">
        <v>5000000</v>
      </c>
      <c r="H5" s="16">
        <v>2200000</v>
      </c>
      <c r="I5" s="15" t="s">
        <v>48</v>
      </c>
    </row>
    <row r="6" spans="1:9" x14ac:dyDescent="0.2">
      <c r="A6" s="33"/>
      <c r="B6" s="14"/>
      <c r="C6" s="15" t="s">
        <v>20</v>
      </c>
      <c r="D6" s="15" t="s">
        <v>42</v>
      </c>
      <c r="E6" s="13" t="s">
        <v>61</v>
      </c>
      <c r="F6" s="13" t="s">
        <v>61</v>
      </c>
      <c r="G6" s="16">
        <v>2000000</v>
      </c>
      <c r="H6" s="16">
        <v>1400000</v>
      </c>
      <c r="I6" s="15" t="s">
        <v>48</v>
      </c>
    </row>
    <row r="7" spans="1:9" x14ac:dyDescent="0.2">
      <c r="A7" s="33"/>
      <c r="B7" s="14"/>
      <c r="C7" s="15"/>
      <c r="D7" s="15" t="s">
        <v>44</v>
      </c>
      <c r="E7" s="13" t="s">
        <v>61</v>
      </c>
      <c r="F7" s="13" t="s">
        <v>61</v>
      </c>
      <c r="G7" s="16">
        <v>1200000</v>
      </c>
      <c r="H7" s="16">
        <v>1200000</v>
      </c>
      <c r="I7" s="15" t="s">
        <v>48</v>
      </c>
    </row>
    <row r="8" spans="1:9" x14ac:dyDescent="0.2">
      <c r="A8" s="33"/>
      <c r="B8" s="14"/>
      <c r="C8" s="15" t="s">
        <v>23</v>
      </c>
      <c r="D8" s="15" t="s">
        <v>39</v>
      </c>
      <c r="E8" s="13" t="s">
        <v>61</v>
      </c>
      <c r="F8" s="13" t="s">
        <v>61</v>
      </c>
      <c r="G8" s="16">
        <v>3000000</v>
      </c>
      <c r="H8" s="16">
        <v>1728000</v>
      </c>
      <c r="I8" s="15" t="s">
        <v>48</v>
      </c>
    </row>
    <row r="9" spans="1:9" x14ac:dyDescent="0.2">
      <c r="A9" s="13"/>
      <c r="B9" s="14"/>
      <c r="C9" s="15" t="s">
        <v>7</v>
      </c>
      <c r="D9" s="15" t="s">
        <v>25</v>
      </c>
      <c r="E9" s="13" t="s">
        <v>61</v>
      </c>
      <c r="F9" s="13" t="s">
        <v>61</v>
      </c>
      <c r="G9" s="16">
        <v>1500000</v>
      </c>
      <c r="H9" s="16">
        <v>879570</v>
      </c>
      <c r="I9" s="15" t="s">
        <v>48</v>
      </c>
    </row>
    <row r="10" spans="1:9" x14ac:dyDescent="0.2">
      <c r="A10" s="34"/>
      <c r="B10" s="14"/>
      <c r="C10" s="15"/>
      <c r="D10" s="15"/>
      <c r="E10" s="13"/>
      <c r="F10" s="13"/>
      <c r="G10" s="16"/>
      <c r="H10" s="16"/>
      <c r="I10" s="15"/>
    </row>
    <row r="11" spans="1:9" x14ac:dyDescent="0.2">
      <c r="A11" s="34"/>
      <c r="B11" s="14"/>
      <c r="C11" s="15"/>
      <c r="D11" s="15" t="s">
        <v>32</v>
      </c>
      <c r="E11" s="13" t="s">
        <v>61</v>
      </c>
      <c r="F11" s="13" t="s">
        <v>61</v>
      </c>
      <c r="G11" s="16">
        <v>1000000</v>
      </c>
      <c r="H11" s="16">
        <v>1000000</v>
      </c>
      <c r="I11" s="15" t="s">
        <v>4</v>
      </c>
    </row>
    <row r="12" spans="1:9" x14ac:dyDescent="0.2">
      <c r="A12" s="34"/>
      <c r="B12" s="14"/>
      <c r="C12" s="15"/>
      <c r="D12" s="15" t="s">
        <v>31</v>
      </c>
      <c r="E12" s="13" t="s">
        <v>62</v>
      </c>
      <c r="F12" s="13" t="s">
        <v>61</v>
      </c>
      <c r="G12" s="16">
        <v>2000000</v>
      </c>
      <c r="H12" s="16">
        <v>2000000</v>
      </c>
      <c r="I12" s="15" t="s">
        <v>33</v>
      </c>
    </row>
    <row r="13" spans="1:9" x14ac:dyDescent="0.2">
      <c r="A13" s="34"/>
      <c r="B13" s="14"/>
      <c r="C13" s="15"/>
      <c r="D13" s="15" t="s">
        <v>35</v>
      </c>
      <c r="E13" s="13" t="s">
        <v>62</v>
      </c>
      <c r="F13" s="13" t="s">
        <v>61</v>
      </c>
      <c r="G13" s="16">
        <v>300000</v>
      </c>
      <c r="H13" s="16">
        <v>300000</v>
      </c>
      <c r="I13" s="15" t="s">
        <v>33</v>
      </c>
    </row>
    <row r="14" spans="1:9" x14ac:dyDescent="0.2">
      <c r="A14" s="34"/>
      <c r="B14" s="14"/>
      <c r="C14" s="15"/>
      <c r="D14" s="15" t="s">
        <v>30</v>
      </c>
      <c r="E14" s="13" t="s">
        <v>61</v>
      </c>
      <c r="F14" s="13" t="s">
        <v>61</v>
      </c>
      <c r="G14" s="16">
        <v>2000000</v>
      </c>
      <c r="H14" s="16">
        <v>2000000</v>
      </c>
      <c r="I14" s="15" t="s">
        <v>34</v>
      </c>
    </row>
    <row r="15" spans="1:9" x14ac:dyDescent="0.2">
      <c r="A15" s="34"/>
      <c r="B15" s="14"/>
      <c r="C15" s="15"/>
      <c r="D15" s="15" t="s">
        <v>29</v>
      </c>
      <c r="E15" s="13" t="s">
        <v>61</v>
      </c>
      <c r="F15" s="13" t="s">
        <v>61</v>
      </c>
      <c r="G15" s="16">
        <v>1000000</v>
      </c>
      <c r="H15" s="16">
        <v>1000000</v>
      </c>
      <c r="I15" s="15" t="s">
        <v>24</v>
      </c>
    </row>
    <row r="16" spans="1:9" x14ac:dyDescent="0.2">
      <c r="A16" s="34"/>
      <c r="B16" s="14"/>
      <c r="C16" s="15"/>
      <c r="D16" s="15" t="s">
        <v>27</v>
      </c>
      <c r="E16" s="13" t="s">
        <v>62</v>
      </c>
      <c r="F16" s="13" t="s">
        <v>61</v>
      </c>
      <c r="G16" s="16">
        <v>2000000</v>
      </c>
      <c r="H16" s="16">
        <v>2000000</v>
      </c>
      <c r="I16" s="15" t="s">
        <v>4</v>
      </c>
    </row>
    <row r="17" spans="1:9" x14ac:dyDescent="0.2">
      <c r="A17" s="34"/>
      <c r="B17" s="14"/>
      <c r="C17" s="15"/>
      <c r="D17" s="15" t="s">
        <v>36</v>
      </c>
      <c r="E17" s="13" t="s">
        <v>62</v>
      </c>
      <c r="F17" s="13" t="s">
        <v>61</v>
      </c>
      <c r="G17" s="16">
        <v>750000</v>
      </c>
      <c r="H17" s="16">
        <v>750000</v>
      </c>
      <c r="I17" s="15" t="s">
        <v>28</v>
      </c>
    </row>
    <row r="18" spans="1:9" x14ac:dyDescent="0.2">
      <c r="A18" s="34"/>
      <c r="B18" s="14"/>
      <c r="C18" s="15"/>
      <c r="D18" s="15" t="s">
        <v>37</v>
      </c>
      <c r="E18" s="13" t="s">
        <v>62</v>
      </c>
      <c r="F18" s="13" t="s">
        <v>61</v>
      </c>
      <c r="G18" s="16">
        <v>460000</v>
      </c>
      <c r="H18" s="16">
        <v>460000</v>
      </c>
      <c r="I18" s="15" t="s">
        <v>28</v>
      </c>
    </row>
    <row r="19" spans="1:9" x14ac:dyDescent="0.2">
      <c r="A19" s="34"/>
      <c r="B19" s="14"/>
      <c r="C19" s="15"/>
      <c r="D19" s="15" t="s">
        <v>53</v>
      </c>
      <c r="E19" s="13" t="s">
        <v>61</v>
      </c>
      <c r="F19" s="13" t="s">
        <v>61</v>
      </c>
      <c r="G19" s="16">
        <v>300000</v>
      </c>
      <c r="H19" s="16">
        <v>300000</v>
      </c>
      <c r="I19" s="15" t="s">
        <v>56</v>
      </c>
    </row>
    <row r="20" spans="1:9" x14ac:dyDescent="0.2">
      <c r="A20" s="34"/>
      <c r="B20" s="14"/>
      <c r="C20" s="15"/>
      <c r="D20" s="15" t="s">
        <v>54</v>
      </c>
      <c r="E20" s="13" t="s">
        <v>61</v>
      </c>
      <c r="F20" s="13" t="s">
        <v>61</v>
      </c>
      <c r="G20" s="16">
        <v>150000</v>
      </c>
      <c r="H20" s="16">
        <v>150000</v>
      </c>
      <c r="I20" s="15" t="s">
        <v>56</v>
      </c>
    </row>
    <row r="21" spans="1:9" x14ac:dyDescent="0.2">
      <c r="A21" s="34"/>
      <c r="B21" s="14"/>
      <c r="C21" s="15"/>
      <c r="D21" s="15" t="s">
        <v>55</v>
      </c>
      <c r="E21" s="13" t="s">
        <v>62</v>
      </c>
      <c r="F21" s="13" t="s">
        <v>61</v>
      </c>
      <c r="G21" s="16">
        <v>200000</v>
      </c>
      <c r="H21" s="16">
        <v>200000</v>
      </c>
      <c r="I21" s="15" t="s">
        <v>56</v>
      </c>
    </row>
    <row r="22" spans="1:9" x14ac:dyDescent="0.2">
      <c r="A22" s="34"/>
      <c r="B22" s="14"/>
      <c r="C22" s="15"/>
      <c r="D22" s="15"/>
      <c r="E22" s="13"/>
      <c r="F22" s="13"/>
      <c r="G22" s="16"/>
      <c r="H22" s="16"/>
      <c r="I22" s="15"/>
    </row>
    <row r="23" spans="1:9" x14ac:dyDescent="0.2">
      <c r="A23" s="33"/>
      <c r="B23" s="14"/>
      <c r="C23" s="15" t="s">
        <v>7</v>
      </c>
      <c r="D23" s="15" t="s">
        <v>21</v>
      </c>
      <c r="E23" s="13" t="s">
        <v>62</v>
      </c>
      <c r="F23" s="13" t="s">
        <v>61</v>
      </c>
      <c r="G23" s="16">
        <v>250000</v>
      </c>
      <c r="H23" s="16">
        <v>161500</v>
      </c>
      <c r="I23" s="15" t="s">
        <v>48</v>
      </c>
    </row>
    <row r="24" spans="1:9" x14ac:dyDescent="0.2">
      <c r="A24" s="33"/>
      <c r="B24" s="14"/>
      <c r="C24" s="15" t="s">
        <v>22</v>
      </c>
      <c r="D24" s="15" t="s">
        <v>49</v>
      </c>
      <c r="E24" s="13" t="s">
        <v>62</v>
      </c>
      <c r="F24" s="13" t="s">
        <v>61</v>
      </c>
      <c r="G24" s="16">
        <v>300000</v>
      </c>
      <c r="H24" s="16">
        <v>200000</v>
      </c>
      <c r="I24" s="15" t="s">
        <v>48</v>
      </c>
    </row>
    <row r="25" spans="1:9" x14ac:dyDescent="0.2">
      <c r="A25" s="33"/>
      <c r="B25" s="14"/>
      <c r="C25" s="15" t="s">
        <v>22</v>
      </c>
      <c r="D25" s="15" t="s">
        <v>50</v>
      </c>
      <c r="E25" s="13" t="s">
        <v>61</v>
      </c>
      <c r="F25" s="13" t="s">
        <v>61</v>
      </c>
      <c r="G25" s="16">
        <v>70000</v>
      </c>
      <c r="H25" s="16">
        <v>45800</v>
      </c>
      <c r="I25" s="15" t="s">
        <v>48</v>
      </c>
    </row>
    <row r="26" spans="1:9" x14ac:dyDescent="0.2">
      <c r="A26" s="13"/>
      <c r="B26" s="14"/>
      <c r="C26" s="15" t="s">
        <v>19</v>
      </c>
      <c r="D26" s="15" t="s">
        <v>12</v>
      </c>
      <c r="E26" s="13" t="s">
        <v>62</v>
      </c>
      <c r="F26" s="13" t="s">
        <v>61</v>
      </c>
      <c r="G26" s="16">
        <v>50000</v>
      </c>
      <c r="H26" s="16">
        <v>51900</v>
      </c>
      <c r="I26" s="15" t="s">
        <v>48</v>
      </c>
    </row>
    <row r="27" spans="1:9" x14ac:dyDescent="0.2">
      <c r="A27" s="13"/>
      <c r="B27" s="14"/>
      <c r="C27" s="15" t="s">
        <v>7</v>
      </c>
      <c r="D27" s="15" t="s">
        <v>2</v>
      </c>
      <c r="E27" s="13" t="s">
        <v>62</v>
      </c>
      <c r="F27" s="13" t="s">
        <v>61</v>
      </c>
      <c r="G27" s="16">
        <v>50000</v>
      </c>
      <c r="H27" s="16">
        <v>46000</v>
      </c>
      <c r="I27" s="15" t="s">
        <v>48</v>
      </c>
    </row>
    <row r="28" spans="1:9" x14ac:dyDescent="0.2">
      <c r="A28" s="13"/>
      <c r="B28" s="14"/>
      <c r="C28" s="15"/>
      <c r="D28" s="15"/>
      <c r="E28" s="13"/>
      <c r="F28" s="13"/>
      <c r="G28" s="16"/>
      <c r="H28" s="16"/>
      <c r="I28" s="15"/>
    </row>
    <row r="29" spans="1:9" x14ac:dyDescent="0.2">
      <c r="A29" s="13"/>
      <c r="B29" s="14"/>
      <c r="C29" s="15"/>
      <c r="D29" s="15"/>
      <c r="E29" s="13"/>
      <c r="F29" s="13"/>
      <c r="G29" s="16"/>
      <c r="H29" s="16"/>
      <c r="I29" s="15"/>
    </row>
    <row r="30" spans="1:9" x14ac:dyDescent="0.2">
      <c r="A30" s="13"/>
      <c r="B30" s="14"/>
      <c r="C30" s="15"/>
      <c r="D30" s="15" t="s">
        <v>38</v>
      </c>
      <c r="E30" s="13" t="s">
        <v>61</v>
      </c>
      <c r="F30" s="13" t="s">
        <v>61</v>
      </c>
      <c r="G30" s="16">
        <v>650000</v>
      </c>
      <c r="H30" s="16">
        <v>650000</v>
      </c>
      <c r="I30" s="15" t="s">
        <v>48</v>
      </c>
    </row>
    <row r="31" spans="1:9" x14ac:dyDescent="0.2">
      <c r="A31" s="34"/>
      <c r="B31" s="14"/>
      <c r="C31" s="15"/>
      <c r="D31" s="15" t="s">
        <v>58</v>
      </c>
      <c r="E31" s="13" t="s">
        <v>61</v>
      </c>
      <c r="F31" s="13" t="s">
        <v>61</v>
      </c>
      <c r="G31" s="16">
        <v>260000</v>
      </c>
      <c r="H31" s="16">
        <v>260000</v>
      </c>
      <c r="I31" s="15" t="s">
        <v>48</v>
      </c>
    </row>
    <row r="32" spans="1:9" x14ac:dyDescent="0.2">
      <c r="A32" s="13"/>
      <c r="B32" s="14"/>
      <c r="C32" s="15" t="s">
        <v>3</v>
      </c>
      <c r="D32" s="15" t="s">
        <v>5</v>
      </c>
      <c r="E32" s="13" t="s">
        <v>61</v>
      </c>
      <c r="F32" s="13" t="s">
        <v>61</v>
      </c>
      <c r="G32" s="16">
        <v>500000</v>
      </c>
      <c r="H32" s="16">
        <v>541900</v>
      </c>
      <c r="I32" s="15" t="s">
        <v>48</v>
      </c>
    </row>
    <row r="33" spans="1:9" x14ac:dyDescent="0.2">
      <c r="A33" s="34"/>
      <c r="B33" s="14"/>
      <c r="C33" s="15"/>
      <c r="D33" s="15" t="s">
        <v>45</v>
      </c>
      <c r="E33" s="13" t="s">
        <v>61</v>
      </c>
      <c r="F33" s="13" t="s">
        <v>61</v>
      </c>
      <c r="G33" s="16">
        <v>500000</v>
      </c>
      <c r="H33" s="16">
        <v>500000</v>
      </c>
      <c r="I33" s="15" t="s">
        <v>48</v>
      </c>
    </row>
    <row r="34" spans="1:9" x14ac:dyDescent="0.2">
      <c r="A34" s="34"/>
      <c r="B34" s="14"/>
      <c r="C34" s="15"/>
      <c r="D34" s="15" t="s">
        <v>59</v>
      </c>
      <c r="E34" s="13" t="s">
        <v>61</v>
      </c>
      <c r="F34" s="13" t="s">
        <v>62</v>
      </c>
      <c r="G34" s="16">
        <v>100000</v>
      </c>
      <c r="H34" s="16">
        <v>100000</v>
      </c>
      <c r="I34" s="15" t="s">
        <v>48</v>
      </c>
    </row>
    <row r="35" spans="1:9" x14ac:dyDescent="0.2">
      <c r="A35" s="13"/>
      <c r="B35" s="14"/>
      <c r="C35" s="15" t="s">
        <v>10</v>
      </c>
      <c r="D35" s="15" t="s">
        <v>17</v>
      </c>
      <c r="E35" s="13" t="s">
        <v>62</v>
      </c>
      <c r="F35" s="13" t="s">
        <v>62</v>
      </c>
      <c r="G35" s="16">
        <v>500000</v>
      </c>
      <c r="H35" s="16">
        <v>599900</v>
      </c>
      <c r="I35" s="15" t="s">
        <v>48</v>
      </c>
    </row>
    <row r="36" spans="1:9" x14ac:dyDescent="0.2">
      <c r="A36" s="13"/>
      <c r="B36" s="14"/>
      <c r="C36" s="15" t="s">
        <v>3</v>
      </c>
      <c r="D36" s="15" t="s">
        <v>8</v>
      </c>
      <c r="E36" s="13" t="s">
        <v>62</v>
      </c>
      <c r="F36" s="13" t="s">
        <v>62</v>
      </c>
      <c r="G36" s="16">
        <v>360000</v>
      </c>
      <c r="H36" s="16">
        <v>269700</v>
      </c>
      <c r="I36" s="15" t="s">
        <v>48</v>
      </c>
    </row>
    <row r="37" spans="1:9" x14ac:dyDescent="0.2">
      <c r="A37" s="13"/>
      <c r="B37" s="14"/>
      <c r="C37" s="15" t="s">
        <v>3</v>
      </c>
      <c r="D37" s="15" t="s">
        <v>9</v>
      </c>
      <c r="E37" s="13" t="s">
        <v>62</v>
      </c>
      <c r="F37" s="13" t="s">
        <v>62</v>
      </c>
      <c r="G37" s="16">
        <v>600000</v>
      </c>
      <c r="H37" s="16">
        <v>449500</v>
      </c>
      <c r="I37" s="15" t="s">
        <v>48</v>
      </c>
    </row>
    <row r="38" spans="1:9" x14ac:dyDescent="0.2">
      <c r="A38" s="34"/>
      <c r="B38" s="14"/>
      <c r="C38" s="15"/>
      <c r="D38" s="15" t="s">
        <v>46</v>
      </c>
      <c r="E38" s="13" t="s">
        <v>62</v>
      </c>
      <c r="F38" s="13" t="s">
        <v>62</v>
      </c>
      <c r="G38" s="16">
        <v>100000</v>
      </c>
      <c r="H38" s="16">
        <v>100000</v>
      </c>
      <c r="I38" s="15" t="s">
        <v>48</v>
      </c>
    </row>
    <row r="39" spans="1:9" x14ac:dyDescent="0.2">
      <c r="A39" s="34"/>
      <c r="B39" s="14"/>
      <c r="C39" s="15"/>
      <c r="D39" s="15" t="s">
        <v>47</v>
      </c>
      <c r="E39" s="13" t="s">
        <v>62</v>
      </c>
      <c r="F39" s="13" t="s">
        <v>62</v>
      </c>
      <c r="G39" s="16">
        <v>200000</v>
      </c>
      <c r="H39" s="16">
        <v>200000</v>
      </c>
      <c r="I39" s="15" t="s">
        <v>48</v>
      </c>
    </row>
    <row r="40" spans="1:9" x14ac:dyDescent="0.2">
      <c r="A40" s="34"/>
      <c r="B40" s="14"/>
      <c r="C40" s="15"/>
      <c r="D40" s="15" t="s">
        <v>57</v>
      </c>
      <c r="E40" s="13" t="s">
        <v>62</v>
      </c>
      <c r="F40" s="13" t="s">
        <v>62</v>
      </c>
      <c r="G40" s="16">
        <v>100000</v>
      </c>
      <c r="H40" s="16">
        <v>100000</v>
      </c>
      <c r="I40" s="15"/>
    </row>
    <row r="41" spans="1:9" x14ac:dyDescent="0.2">
      <c r="A41" s="34"/>
      <c r="B41" s="14"/>
      <c r="C41" s="15"/>
      <c r="D41" s="15"/>
      <c r="E41" s="13"/>
      <c r="F41" s="13"/>
      <c r="G41" s="16"/>
      <c r="H41" s="16"/>
      <c r="I41" s="15"/>
    </row>
    <row r="42" spans="1:9" x14ac:dyDescent="0.2">
      <c r="A42" s="34"/>
      <c r="B42" s="14"/>
      <c r="C42" s="15"/>
      <c r="D42" s="15"/>
      <c r="E42" s="13"/>
      <c r="F42" s="13"/>
      <c r="G42" s="16"/>
      <c r="H42" s="16"/>
      <c r="I42" s="15"/>
    </row>
    <row r="43" spans="1:9" x14ac:dyDescent="0.2">
      <c r="A43" s="13"/>
      <c r="B43" s="14"/>
      <c r="C43" s="15" t="s">
        <v>3</v>
      </c>
      <c r="D43" s="15" t="s">
        <v>18</v>
      </c>
      <c r="E43" s="13" t="s">
        <v>62</v>
      </c>
      <c r="F43" s="13" t="s">
        <v>62</v>
      </c>
      <c r="G43" s="16">
        <v>1000000</v>
      </c>
      <c r="H43" s="16">
        <f>1116500+43970</f>
        <v>1160470</v>
      </c>
      <c r="I43" s="15" t="s">
        <v>48</v>
      </c>
    </row>
    <row r="44" spans="1:9" x14ac:dyDescent="0.2">
      <c r="A44" s="13"/>
      <c r="B44" s="14"/>
      <c r="C44" s="15" t="s">
        <v>19</v>
      </c>
      <c r="D44" s="15" t="s">
        <v>11</v>
      </c>
      <c r="E44" s="13" t="s">
        <v>62</v>
      </c>
      <c r="F44" s="13" t="s">
        <v>62</v>
      </c>
      <c r="G44" s="16">
        <v>250000</v>
      </c>
      <c r="H44" s="16">
        <v>262000</v>
      </c>
      <c r="I44" s="15" t="s">
        <v>48</v>
      </c>
    </row>
    <row r="45" spans="1:9" x14ac:dyDescent="0.2">
      <c r="A45" s="13"/>
      <c r="B45" s="14"/>
      <c r="C45" s="15" t="s">
        <v>19</v>
      </c>
      <c r="D45" s="15" t="s">
        <v>13</v>
      </c>
      <c r="E45" s="13" t="s">
        <v>62</v>
      </c>
      <c r="F45" s="13" t="s">
        <v>62</v>
      </c>
      <c r="G45" s="16">
        <v>280000</v>
      </c>
      <c r="H45" s="16">
        <v>280000</v>
      </c>
      <c r="I45" s="15" t="s">
        <v>48</v>
      </c>
    </row>
    <row r="46" spans="1:9" x14ac:dyDescent="0.2">
      <c r="A46" s="13"/>
      <c r="B46" s="14"/>
      <c r="C46" s="15" t="s">
        <v>19</v>
      </c>
      <c r="D46" s="15" t="s">
        <v>14</v>
      </c>
      <c r="E46" s="13" t="s">
        <v>62</v>
      </c>
      <c r="F46" s="13" t="s">
        <v>62</v>
      </c>
      <c r="G46" s="16">
        <v>130000</v>
      </c>
      <c r="H46" s="16">
        <v>130000</v>
      </c>
      <c r="I46" s="15" t="s">
        <v>48</v>
      </c>
    </row>
    <row r="47" spans="1:9" ht="17" thickBot="1" x14ac:dyDescent="0.25">
      <c r="A47" s="17"/>
      <c r="B47" s="18"/>
      <c r="C47" s="19"/>
      <c r="D47" s="19"/>
      <c r="E47" s="17"/>
      <c r="F47" s="17"/>
      <c r="G47" s="20"/>
      <c r="H47" s="20"/>
      <c r="I47" s="19"/>
    </row>
    <row r="48" spans="1:9" x14ac:dyDescent="0.2">
      <c r="A48" s="21"/>
      <c r="B48" s="22"/>
      <c r="C48" s="29" t="s">
        <v>6</v>
      </c>
      <c r="D48" s="23"/>
      <c r="E48" s="35"/>
      <c r="F48" s="35"/>
      <c r="G48" s="30">
        <f>SUM(G4:G47)</f>
        <v>29110000</v>
      </c>
      <c r="H48" s="30">
        <f>SUM(H4:H47)</f>
        <v>23676240</v>
      </c>
      <c r="I48" s="24"/>
    </row>
    <row r="49" spans="1:9" ht="17" thickBot="1" x14ac:dyDescent="0.25">
      <c r="A49" s="25"/>
      <c r="B49" s="26"/>
      <c r="C49" s="31"/>
      <c r="D49" s="27"/>
      <c r="E49" s="36"/>
      <c r="F49" s="36"/>
      <c r="G49" s="32"/>
      <c r="H49" s="32"/>
      <c r="I49" s="28"/>
    </row>
    <row r="52" spans="1:9" x14ac:dyDescent="0.2">
      <c r="D52" t="s">
        <v>51</v>
      </c>
    </row>
    <row r="53" spans="1:9" x14ac:dyDescent="0.2">
      <c r="D53" t="s">
        <v>52</v>
      </c>
    </row>
  </sheetData>
  <phoneticPr fontId="2" type="noConversion"/>
  <pageMargins left="0.75" right="0.75" top="1" bottom="1" header="0.5" footer="0.5"/>
  <pageSetup scale="54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6" x14ac:dyDescent="0.2"/>
  <sheetData/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Inventario22Dic2021</vt:lpstr>
      <vt:lpstr>Imágenes</vt:lpstr>
      <vt:lpstr>Inventario22Oct2018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Alvarez Lopez</dc:creator>
  <cp:lastModifiedBy>Microsoft Office User</cp:lastModifiedBy>
  <cp:lastPrinted>2021-12-17T15:10:41Z</cp:lastPrinted>
  <dcterms:created xsi:type="dcterms:W3CDTF">2011-10-28T14:52:37Z</dcterms:created>
  <dcterms:modified xsi:type="dcterms:W3CDTF">2022-04-08T15:22:09Z</dcterms:modified>
</cp:coreProperties>
</file>